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 defaultThemeVersion="124226"/>
  <xr:revisionPtr revIDLastSave="0" documentId="12_ncr:500000_{AE5C3297-7A21-45CE-A621-F4FABCAC8FC5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OP 2017" sheetId="1" r:id="rId1"/>
    <sheet name="BU 2017" sheetId="2" r:id="rId2"/>
    <sheet name="BS 2017" sheetId="3" r:id="rId3"/>
    <sheet name="GT ind 2017" sheetId="4" r:id="rId4"/>
    <sheet name="GT dir 2017" sheetId="5" r:id="rId5"/>
    <sheet name="PK 2017" sheetId="6" r:id="rId6"/>
    <sheet name="ZB 2017" sheetId="7" r:id="rId7"/>
  </sheets>
  <definedNames>
    <definedName name="_xlnm._FilterDatabase" localSheetId="0" hidden="1">'OP 2017'!$A$3:$J$36</definedName>
  </definedNames>
  <calcPr calcId="162913"/>
</workbook>
</file>

<file path=xl/calcChain.xml><?xml version="1.0" encoding="utf-8"?>
<calcChain xmlns="http://schemas.openxmlformats.org/spreadsheetml/2006/main">
  <c r="L47" i="6" l="1"/>
  <c r="L36" i="6"/>
  <c r="I41" i="3"/>
  <c r="H41" i="3"/>
  <c r="G41" i="3"/>
  <c r="G21" i="3"/>
  <c r="H22" i="3"/>
  <c r="G22" i="3"/>
  <c r="J101" i="3"/>
  <c r="I124" i="2"/>
  <c r="I22" i="2"/>
  <c r="I33" i="2"/>
  <c r="I46" i="2" l="1"/>
  <c r="H90" i="2"/>
  <c r="H120" i="2"/>
  <c r="H36" i="2"/>
  <c r="H33" i="2" s="1"/>
  <c r="I133" i="2"/>
  <c r="J20" i="1"/>
  <c r="H124" i="2" l="1"/>
  <c r="J124" i="2" s="1"/>
  <c r="I63" i="4" l="1"/>
  <c r="I58" i="4"/>
  <c r="I50" i="4"/>
  <c r="I32" i="4"/>
  <c r="I40" i="4"/>
  <c r="I41" i="4" s="1"/>
  <c r="I72" i="4" s="1"/>
  <c r="I43" i="4"/>
  <c r="G118" i="3"/>
  <c r="G107" i="3"/>
  <c r="I66" i="3"/>
  <c r="I29" i="3"/>
  <c r="J112" i="3"/>
  <c r="J121" i="3"/>
  <c r="G121" i="3"/>
  <c r="J146" i="3"/>
  <c r="J107" i="3"/>
  <c r="J139" i="3"/>
  <c r="J131" i="3"/>
  <c r="J73" i="3"/>
  <c r="J67" i="3"/>
  <c r="J64" i="3"/>
  <c r="J63" i="3" s="1"/>
  <c r="J56" i="3"/>
  <c r="J50" i="3"/>
  <c r="J41" i="3"/>
  <c r="J28" i="3"/>
  <c r="J22" i="3"/>
  <c r="J91" i="3" l="1"/>
  <c r="I71" i="4"/>
  <c r="I56" i="4"/>
  <c r="J130" i="3"/>
  <c r="J21" i="3"/>
  <c r="I81" i="3"/>
  <c r="I42" i="3"/>
  <c r="I44" i="3"/>
  <c r="J156" i="3" l="1"/>
  <c r="J55" i="3"/>
  <c r="J85" i="3" s="1"/>
  <c r="I73" i="4"/>
  <c r="I49" i="2"/>
  <c r="J87" i="3" l="1"/>
  <c r="J159" i="3"/>
  <c r="J158" i="3"/>
  <c r="I41" i="6"/>
  <c r="I50" i="6" s="1"/>
  <c r="I24" i="3"/>
  <c r="I25" i="3"/>
  <c r="I26" i="3"/>
  <c r="I23" i="3"/>
  <c r="I82" i="3"/>
  <c r="I75" i="3"/>
  <c r="I76" i="3"/>
  <c r="I77" i="3"/>
  <c r="I78" i="3"/>
  <c r="I79" i="3"/>
  <c r="I80" i="3"/>
  <c r="I74" i="3"/>
  <c r="I69" i="3"/>
  <c r="I70" i="3"/>
  <c r="I71" i="3"/>
  <c r="I72" i="3"/>
  <c r="I68" i="3"/>
  <c r="I65" i="3"/>
  <c r="I58" i="3"/>
  <c r="I59" i="3"/>
  <c r="I60" i="3"/>
  <c r="I61" i="3"/>
  <c r="I62" i="3"/>
  <c r="I57" i="3"/>
  <c r="I47" i="3"/>
  <c r="I48" i="3"/>
  <c r="I49" i="3"/>
  <c r="I45" i="3"/>
  <c r="I31" i="3"/>
  <c r="I32" i="3"/>
  <c r="I33" i="3"/>
  <c r="I30" i="3"/>
  <c r="H78" i="2" l="1"/>
  <c r="H67" i="2"/>
  <c r="H50" i="6" l="1"/>
  <c r="E50" i="6"/>
  <c r="J46" i="6"/>
  <c r="L46" i="6" s="1"/>
  <c r="L34" i="6"/>
  <c r="J29" i="6"/>
  <c r="J26" i="6"/>
  <c r="L26" i="6" s="1"/>
  <c r="H63" i="4"/>
  <c r="H58" i="4"/>
  <c r="H50" i="4"/>
  <c r="H43" i="4"/>
  <c r="H40" i="4"/>
  <c r="H32" i="4"/>
  <c r="G146" i="3"/>
  <c r="G139" i="3"/>
  <c r="G131" i="3"/>
  <c r="G112" i="3"/>
  <c r="G101" i="3"/>
  <c r="G92" i="3"/>
  <c r="H73" i="3"/>
  <c r="I73" i="3"/>
  <c r="G73" i="3"/>
  <c r="H67" i="3"/>
  <c r="I67" i="3"/>
  <c r="G67" i="3"/>
  <c r="H64" i="3"/>
  <c r="I64" i="3"/>
  <c r="G64" i="3"/>
  <c r="H56" i="3"/>
  <c r="I56" i="3"/>
  <c r="G56" i="3"/>
  <c r="H50" i="3"/>
  <c r="I50" i="3"/>
  <c r="G50" i="3"/>
  <c r="H28" i="3"/>
  <c r="I28" i="3"/>
  <c r="G28" i="3"/>
  <c r="I22" i="3"/>
  <c r="I115" i="2"/>
  <c r="H115" i="2"/>
  <c r="I111" i="2"/>
  <c r="H111" i="2"/>
  <c r="I102" i="2"/>
  <c r="I120" i="2" s="1"/>
  <c r="H102" i="2"/>
  <c r="I78" i="2"/>
  <c r="I67" i="2"/>
  <c r="I56" i="2"/>
  <c r="H56" i="2"/>
  <c r="H49" i="2"/>
  <c r="I36" i="2"/>
  <c r="I27" i="2"/>
  <c r="H27" i="2"/>
  <c r="I23" i="2"/>
  <c r="H23" i="2"/>
  <c r="G63" i="3" l="1"/>
  <c r="G55" i="3" s="1"/>
  <c r="G85" i="3" s="1"/>
  <c r="I89" i="2"/>
  <c r="G91" i="3"/>
  <c r="G130" i="3"/>
  <c r="H63" i="3"/>
  <c r="H55" i="3"/>
  <c r="I63" i="3"/>
  <c r="H63" i="2"/>
  <c r="H22" i="2"/>
  <c r="H46" i="2" s="1"/>
  <c r="L29" i="6"/>
  <c r="H56" i="4"/>
  <c r="H41" i="4"/>
  <c r="I21" i="3"/>
  <c r="H21" i="3"/>
  <c r="I63" i="2"/>
  <c r="H71" i="4"/>
  <c r="H85" i="3" l="1"/>
  <c r="H87" i="3" s="1"/>
  <c r="G156" i="3"/>
  <c r="I55" i="3"/>
  <c r="I64" i="2"/>
  <c r="H72" i="4"/>
  <c r="J41" i="6"/>
  <c r="J50" i="6" s="1"/>
  <c r="L38" i="6"/>
  <c r="H73" i="4"/>
  <c r="H64" i="2"/>
  <c r="H133" i="2" s="1"/>
  <c r="I159" i="3" l="1"/>
  <c r="G158" i="3"/>
  <c r="I85" i="3"/>
  <c r="H144" i="2"/>
  <c r="H168" i="2" s="1"/>
  <c r="H171" i="2" s="1"/>
  <c r="H172" i="2" s="1"/>
  <c r="H174" i="2" s="1"/>
  <c r="H175" i="2" s="1"/>
  <c r="I144" i="2"/>
  <c r="I168" i="2" s="1"/>
  <c r="I171" i="2" s="1"/>
  <c r="I172" i="2" s="1"/>
  <c r="I174" i="2" s="1"/>
  <c r="I175" i="2" s="1"/>
  <c r="L50" i="6"/>
  <c r="L41" i="6"/>
  <c r="G87" i="3"/>
  <c r="I87" i="3" s="1"/>
  <c r="I176" i="2" l="1"/>
  <c r="H17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3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sharedStrings.xml><?xml version="1.0" encoding="utf-8"?>
<sst xmlns="http://schemas.openxmlformats.org/spreadsheetml/2006/main" count="862" uniqueCount="693">
  <si>
    <t>OPĆI PODACI</t>
  </si>
  <si>
    <t>Obrazac OEI-PD</t>
  </si>
  <si>
    <t>Tabela A</t>
  </si>
  <si>
    <t xml:space="preserve">Opis </t>
  </si>
  <si>
    <t xml:space="preserve">Sadržaj </t>
  </si>
  <si>
    <t>Registarski broj emitenta u registru kod Komisije:</t>
  </si>
  <si>
    <t>1. PODACI O IDENTITETU EMITENTA</t>
  </si>
  <si>
    <t>Punu i skraćenu firmu emitenta</t>
  </si>
  <si>
    <t>Puna adresa (poštanski broj, mjesto, ulica i broj)</t>
  </si>
  <si>
    <t>Broj telefona i telefaksa</t>
  </si>
  <si>
    <t>E-mail adresa</t>
  </si>
  <si>
    <t>Internet stranica</t>
  </si>
  <si>
    <t>Djelatnost emitenta</t>
  </si>
  <si>
    <t>Broj uposlenih u emitentu</t>
  </si>
  <si>
    <t>Broj poslovnih jedinica i predstavništava emitenta</t>
  </si>
  <si>
    <t>Firma i sjedište vanjskog revizora emitenta</t>
  </si>
  <si>
    <t>Naznaku da li su finansijski izvještaji za period za koji se podnose revidirani od strane  vanjskog revizora</t>
  </si>
  <si>
    <t xml:space="preserve">Ime i prezime članova odbora za reviziju </t>
  </si>
  <si>
    <t>2. INFORMACIJE O NADZORNOM ODBORU I UPRAVI EMITENTA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</si>
  <si>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</si>
  <si>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</si>
  <si>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</si>
  <si>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</si>
  <si>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</si>
  <si>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</si>
  <si>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</si>
  <si>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4. PODACI O PRAVNIM OSOBAMA KOJE SU U VLASNIŠTVU EMITENTA</t>
  </si>
  <si>
    <t>Naziv pravnog lica u kojima emitent posjeduje više od 10% dionica ili vlasništva u kapitalu na kraju izvještajnog perioda, te naziv poslovnih jedinica/predstavništava emitenta</t>
  </si>
  <si>
    <t>5.PODACI O ODRŽANIM SKUPŠTINAMA EMITENTA U IZVJEŠTAJNOM PERIODU</t>
  </si>
  <si>
    <t xml:space="preserve">Datum i mjesto održavanja </t>
  </si>
  <si>
    <t>Dnevni red  skupštine</t>
  </si>
  <si>
    <t>Značajne odluke donesene na  skupštini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</si>
  <si>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</si>
  <si>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</si>
  <si>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</si>
  <si>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</si>
  <si>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</si>
  <si>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</si>
  <si>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Direktor emitenta:</t>
  </si>
  <si>
    <t>Tabela B</t>
  </si>
  <si>
    <t xml:space="preserve">Naziv emitenta: </t>
  </si>
  <si>
    <t xml:space="preserve">Sjedište: </t>
  </si>
  <si>
    <t>Šifra djelatnosti:</t>
  </si>
  <si>
    <t xml:space="preserve">JIB: </t>
  </si>
  <si>
    <t xml:space="preserve">Matični broj: </t>
  </si>
  <si>
    <t>BILANS USPJEHA</t>
  </si>
  <si>
    <t xml:space="preserve">               - u KM-</t>
  </si>
  <si>
    <t xml:space="preserve">Grupa konta, konto </t>
  </si>
  <si>
    <t>P O Z I C I J A</t>
  </si>
  <si>
    <t>Bilješka</t>
  </si>
  <si>
    <t>Oznaka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</si>
  <si>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</si>
  <si>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</si>
  <si>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</si>
  <si>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</si>
  <si>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</si>
  <si>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</si>
  <si>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</si>
  <si>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r>
      <t>Poslovni prihodi</t>
    </r>
    <r>
      <rPr>
        <i/>
        <sz val="10"/>
        <rFont val="Times New Roman"/>
        <family val="1"/>
      </rPr>
      <t xml:space="preserve"> (202+206+210+211)</t>
    </r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</si>
  <si>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</si>
  <si>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</si>
  <si>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</si>
  <si>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</si>
  <si>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</si>
  <si>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</si>
  <si>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</si>
  <si>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 xml:space="preserve">    c) Prihodi od prodaje učinaka na stranom tržištu</t>
  </si>
  <si>
    <t>3. Prihodi od aktiviranja ili potrošnje robe i učinaka</t>
  </si>
  <si>
    <t>4. Ostali poslovni prihodi</t>
  </si>
  <si>
    <r>
      <t>Poslovni rashodi</t>
    </r>
    <r>
      <rPr>
        <i/>
        <sz val="10"/>
        <rFont val="Times New Roman"/>
        <family val="1"/>
      </rPr>
      <t xml:space="preserve"> (213+214+215+219+220+221+222-223+224)</t>
    </r>
  </si>
  <si>
    <t>1. Nabavna vrijednost prodate robe</t>
  </si>
  <si>
    <t>2. Materijalni troškovi</t>
  </si>
  <si>
    <t>3. Troškovi plaća i ostalih ličnih primanja (216 do 218)</t>
  </si>
  <si>
    <t>520, 521</t>
  </si>
  <si>
    <t xml:space="preserve">    a) Troškovi plaća i naknada plaća zaposlenima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</si>
  <si>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</si>
  <si>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</si>
  <si>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</si>
  <si>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</si>
  <si>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</si>
  <si>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540 do 542</t>
  </si>
  <si>
    <t>5. Amortizacija</t>
  </si>
  <si>
    <t>543 do 549</t>
  </si>
  <si>
    <t>6. Troškovi rezervisanja</t>
  </si>
  <si>
    <t>7. Nematerijalni troškovi</t>
  </si>
  <si>
    <t>poveć.11 i 12, ili 595</t>
  </si>
  <si>
    <t>Povećanje vrijednosti zaliha učinaka</t>
  </si>
  <si>
    <t>smanj.11 i 12, ili 596</t>
  </si>
  <si>
    <t>Smanjenje vrijednosti zaliha učinaka</t>
  </si>
  <si>
    <r>
      <t>Dobit od poslovnih aktivnosti</t>
    </r>
    <r>
      <rPr>
        <i/>
        <sz val="10"/>
        <rFont val="Times New Roman"/>
        <family val="1"/>
      </rPr>
      <t xml:space="preserve"> (201-212)</t>
    </r>
  </si>
  <si>
    <r>
      <t>Gubitak od poslovnih aktivnosti</t>
    </r>
    <r>
      <rPr>
        <i/>
        <sz val="10"/>
        <rFont val="Times New Roman"/>
        <family val="1"/>
      </rPr>
      <t xml:space="preserve"> (212-201)</t>
    </r>
  </si>
  <si>
    <t>FINANSIJSKI PRIHODI I RASHODI</t>
  </si>
  <si>
    <r>
      <t>Finansijski prihodi</t>
    </r>
    <r>
      <rPr>
        <i/>
        <sz val="10"/>
        <rFont val="Times New Roman"/>
        <family val="1"/>
      </rPr>
      <t xml:space="preserve"> (228 do 233)</t>
    </r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</si>
  <si>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</si>
  <si>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</si>
  <si>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</si>
  <si>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</si>
  <si>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</si>
  <si>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</si>
  <si>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r>
      <t>Finansijski rashodi</t>
    </r>
    <r>
      <rPr>
        <i/>
        <sz val="10"/>
        <rFont val="Times New Roman"/>
        <family val="1"/>
      </rPr>
      <t xml:space="preserve"> (235 do 239)</t>
    </r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</si>
  <si>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</si>
  <si>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</si>
  <si>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</si>
  <si>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</si>
  <si>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</si>
  <si>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r>
      <t>Dobit od finansijskih aktivnosti</t>
    </r>
    <r>
      <rPr>
        <i/>
        <sz val="10"/>
        <rFont val="Times New Roman"/>
        <family val="1"/>
      </rPr>
      <t xml:space="preserve"> (227-234)</t>
    </r>
  </si>
  <si>
    <r>
      <t>Gubitak od finansijskih aktivnosti</t>
    </r>
    <r>
      <rPr>
        <i/>
        <sz val="10"/>
        <rFont val="Times New Roman"/>
        <family val="1"/>
      </rPr>
      <t xml:space="preserve"> (234-227)</t>
    </r>
  </si>
  <si>
    <r>
      <t>Dobit redovne aktivnosti</t>
    </r>
    <r>
      <rPr>
        <i/>
        <sz val="10"/>
        <rFont val="Times New Roman"/>
        <family val="1"/>
      </rPr>
      <t xml:space="preserve"> (225-226+240-241) &gt; 0</t>
    </r>
  </si>
  <si>
    <r>
      <t>Gubitak redovne aktivnosti</t>
    </r>
    <r>
      <rPr>
        <i/>
        <sz val="10"/>
        <rFont val="Times New Roman"/>
        <family val="1"/>
      </rPr>
      <t xml:space="preserve"> (225-226+240-241) &lt; 0</t>
    </r>
  </si>
  <si>
    <t>OSTALI PRIHODI I RASHODI</t>
  </si>
  <si>
    <r>
      <t>Ostali prihodi i dobici</t>
    </r>
    <r>
      <rPr>
        <i/>
        <sz val="10"/>
        <rFont val="Times New Roman"/>
        <family val="1"/>
      </rPr>
      <t>, osim iz osnova stalnih sredstava namijenjenih prodaji i obustavljenog poslovanja (245 do 253)</t>
    </r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</si>
  <si>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</si>
  <si>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</si>
  <si>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</si>
  <si>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</si>
  <si>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</si>
  <si>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</si>
  <si>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</si>
  <si>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</si>
  <si>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8. Prihodi po osnovu ugovorene zaštite od rizika</t>
  </si>
  <si>
    <t>9. Otpis obaveza, ukinuta rezervisanja i ostali prihodi</t>
  </si>
  <si>
    <r>
      <t>Ostali rashodi u gubici</t>
    </r>
    <r>
      <rPr>
        <i/>
        <sz val="10"/>
        <rFont val="Times New Roman"/>
        <family val="1"/>
      </rPr>
      <t>, osim iz osnova stalnih sredstava namijenjenih prodaji i obustavljenog poslovanja (255 do 263)</t>
    </r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</si>
  <si>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</si>
  <si>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</si>
  <si>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</si>
  <si>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</si>
  <si>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</si>
  <si>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</si>
  <si>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</si>
  <si>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</si>
  <si>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</si>
  <si>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</si>
  <si>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r>
      <t>Dobit po osnovu ostalih prihoda i rashoda</t>
    </r>
    <r>
      <rPr>
        <i/>
        <sz val="10"/>
        <rFont val="Times New Roman"/>
        <family val="1"/>
      </rPr>
      <t xml:space="preserve"> (244-254)</t>
    </r>
  </si>
  <si>
    <r>
      <t>Gubitak po osnovu ostalih prihoda i rashoda</t>
    </r>
    <r>
      <rPr>
        <i/>
        <sz val="10"/>
        <rFont val="Times New Roman"/>
        <family val="1"/>
      </rPr>
      <t xml:space="preserve"> (254-244)</t>
    </r>
  </si>
  <si>
    <t>PRIHODI I RASHODI OD USKLAĐIVANJA VRIJEDNOSTI SREDSTAVA (osim stalnih sredstava namijenjenih prodaji i sredstava obustavljenog poslovanja)</t>
  </si>
  <si>
    <t>68 bez 688</t>
  </si>
  <si>
    <r>
      <t>Prihodi iz osnova usklađivanja vrijednosti</t>
    </r>
    <r>
      <rPr>
        <i/>
        <sz val="10"/>
        <rFont val="Times New Roman"/>
        <family val="1"/>
      </rPr>
      <t xml:space="preserve"> (267 do 275)</t>
    </r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</si>
  <si>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</si>
  <si>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</si>
  <si>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</si>
  <si>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</si>
  <si>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</si>
  <si>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</si>
  <si>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</si>
  <si>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</si>
  <si>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</si>
  <si>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</si>
  <si>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r>
      <t>Rashodi iz osnova usklađivanja vrijednosti</t>
    </r>
    <r>
      <rPr>
        <i/>
        <sz val="10"/>
        <rFont val="Times New Roman"/>
        <family val="1"/>
      </rPr>
      <t xml:space="preserve"> (277 do 284)</t>
    </r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</si>
  <si>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</si>
  <si>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</si>
  <si>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</si>
  <si>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</si>
  <si>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</si>
  <si>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</si>
  <si>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</si>
  <si>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</si>
  <si>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</si>
  <si>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r>
      <t xml:space="preserve">Povećanje vrijednosti specifičnih stalnih sredstava </t>
    </r>
    <r>
      <rPr>
        <i/>
        <sz val="10"/>
        <rFont val="Times New Roman"/>
        <family val="1"/>
      </rPr>
      <t>(286 do 288)</t>
    </r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</si>
  <si>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</si>
  <si>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</si>
  <si>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</si>
  <si>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r>
      <t xml:space="preserve">Smanjenje vrijednosti specifičnih stalnih sredstava </t>
    </r>
    <r>
      <rPr>
        <i/>
        <sz val="10"/>
        <rFont val="Times New Roman"/>
        <family val="1"/>
      </rPr>
      <t>(290 do 292)</t>
    </r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</si>
  <si>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</si>
  <si>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</si>
  <si>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</si>
  <si>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r>
      <t xml:space="preserve">Dobit od usklađivanja vrijednosti </t>
    </r>
    <r>
      <rPr>
        <i/>
        <sz val="10"/>
        <rFont val="Times New Roman"/>
        <family val="1"/>
      </rPr>
      <t>(266-276+285-289) &gt; 0</t>
    </r>
  </si>
  <si>
    <r>
      <t xml:space="preserve">Gubitak od usklađivanja vrijednosti </t>
    </r>
    <r>
      <rPr>
        <i/>
        <sz val="10"/>
        <rFont val="Times New Roman"/>
        <family val="1"/>
      </rPr>
      <t>(266-276+285-289) &lt; 0</t>
    </r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</si>
  <si>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</si>
  <si>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</si>
  <si>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</si>
  <si>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</si>
  <si>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</si>
  <si>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</si>
  <si>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</si>
  <si>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</si>
  <si>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</si>
  <si>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</si>
  <si>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</si>
  <si>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</si>
  <si>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</si>
  <si>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</si>
  <si>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</si>
  <si>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</si>
  <si>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r>
      <t xml:space="preserve">Neto dobit neprekinutog poslovanja </t>
    </r>
    <r>
      <rPr>
        <i/>
        <sz val="10"/>
        <rFont val="Times New Roman"/>
        <family val="1"/>
      </rPr>
      <t>(297-298-299-300+301) &gt; 0</t>
    </r>
  </si>
  <si>
    <r>
      <t xml:space="preserve">Neto gubitak neprekinutog poslovanja </t>
    </r>
    <r>
      <rPr>
        <i/>
        <sz val="10"/>
        <rFont val="Times New Roman"/>
        <family val="1"/>
      </rPr>
      <t>(297-298-299-300+301) &lt; 0</t>
    </r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</si>
  <si>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</si>
  <si>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</si>
  <si>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</si>
  <si>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</si>
  <si>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</si>
  <si>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r>
      <t xml:space="preserve">Dobit od prekinutog poslovanja </t>
    </r>
    <r>
      <rPr>
        <i/>
        <sz val="10"/>
        <rFont val="Times New Roman"/>
        <family val="1"/>
      </rPr>
      <t>(304-305)</t>
    </r>
  </si>
  <si>
    <r>
      <t xml:space="preserve">Gubitak od prekinutog poslovanja </t>
    </r>
    <r>
      <rPr>
        <i/>
        <sz val="10"/>
        <rFont val="Times New Roman"/>
        <family val="1"/>
      </rPr>
      <t>(305-304)</t>
    </r>
  </si>
  <si>
    <t>dio 72</t>
  </si>
  <si>
    <t>Porez na dobit od prekinutog poslovanja</t>
  </si>
  <si>
    <r>
      <t xml:space="preserve">Neto dobit od prekinutog poslovanja </t>
    </r>
    <r>
      <rPr>
        <i/>
        <sz val="10"/>
        <rFont val="Times New Roman"/>
        <family val="1"/>
      </rPr>
      <t>(306-307-308) &gt; 0</t>
    </r>
  </si>
  <si>
    <r>
      <t xml:space="preserve">Neto gubitak od prekinutog poslovanja </t>
    </r>
    <r>
      <rPr>
        <i/>
        <sz val="10"/>
        <rFont val="Times New Roman"/>
        <family val="1"/>
      </rPr>
      <t>(306-307-308) &lt; 0</t>
    </r>
  </si>
  <si>
    <t>NETO DOBIT ILI GUBITAK PERIODA</t>
  </si>
  <si>
    <r>
      <t>Neto dobit perioda</t>
    </r>
    <r>
      <rPr>
        <i/>
        <sz val="10"/>
        <rFont val="Times New Roman"/>
        <family val="1"/>
      </rPr>
      <t xml:space="preserve"> (302-303+309-310) &gt; 0</t>
    </r>
  </si>
  <si>
    <r>
      <t>Neto gubitak perioda</t>
    </r>
    <r>
      <rPr>
        <i/>
        <sz val="10"/>
        <rFont val="Times New Roman"/>
        <family val="1"/>
      </rPr>
      <t xml:space="preserve"> (302-303+309-310) &lt; 0</t>
    </r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</si>
  <si>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</si>
  <si>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</si>
  <si>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</si>
  <si>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</si>
  <si>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</si>
  <si>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</si>
  <si>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</si>
  <si>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</si>
  <si>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</si>
  <si>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</si>
  <si>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</si>
  <si>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</si>
  <si>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</si>
  <si>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</si>
  <si>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</si>
  <si>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r>
      <t>Ostala sveobuhvatna dobit prije poreza</t>
    </r>
    <r>
      <rPr>
        <i/>
        <sz val="10"/>
        <rFont val="Times New Roman"/>
        <family val="1"/>
      </rPr>
      <t xml:space="preserve"> (314-321)</t>
    </r>
  </si>
  <si>
    <r>
      <t>Ostali sveobuhvatni gubitak prije poreza</t>
    </r>
    <r>
      <rPr>
        <i/>
        <sz val="10"/>
        <rFont val="Times New Roman"/>
        <family val="1"/>
      </rPr>
      <t xml:space="preserve"> (321-314)</t>
    </r>
  </si>
  <si>
    <t xml:space="preserve"> </t>
  </si>
  <si>
    <t>Obračunati odloženi porez na ostalu sveobuhvatnu dobit</t>
  </si>
  <si>
    <r>
      <t xml:space="preserve">Neto ostala sveobuhvatna dobit </t>
    </r>
    <r>
      <rPr>
        <i/>
        <sz val="10"/>
        <rFont val="Times New Roman"/>
        <family val="1"/>
      </rPr>
      <t>(327-328-329) &gt; 0</t>
    </r>
  </si>
  <si>
    <r>
      <t xml:space="preserve">Neto ostali sveobuhvatni gubitak </t>
    </r>
    <r>
      <rPr>
        <i/>
        <sz val="10"/>
        <rFont val="Times New Roman"/>
        <family val="1"/>
      </rPr>
      <t>(327-328-329) &lt; 0</t>
    </r>
  </si>
  <si>
    <r>
      <t xml:space="preserve">Ukupna neto sveobuhvatna dobit perioda </t>
    </r>
    <r>
      <rPr>
        <i/>
        <sz val="10"/>
        <rFont val="Times New Roman"/>
        <family val="1"/>
      </rPr>
      <t>(311-312+330-331) &gt; 0</t>
    </r>
  </si>
  <si>
    <r>
      <t xml:space="preserve">Ukupni neto sveobuhvatni gubitak perioda </t>
    </r>
    <r>
      <rPr>
        <i/>
        <sz val="10"/>
        <rFont val="Times New Roman"/>
        <family val="1"/>
      </rPr>
      <t>(311-312+330-331) &lt; 0</t>
    </r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</si>
  <si>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</si>
  <si>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</si>
  <si>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</si>
  <si>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</si>
  <si>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</si>
  <si>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</si>
  <si>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</si>
  <si>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</si>
  <si>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</si>
  <si>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</si>
  <si>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Direktor</t>
  </si>
  <si>
    <t>M.P.</t>
  </si>
  <si>
    <t>Tabela C</t>
  </si>
  <si>
    <t xml:space="preserve"> - u KM</t>
  </si>
  <si>
    <t>Grupa konta,  konto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</si>
  <si>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</si>
  <si>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</si>
  <si>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</si>
  <si>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</si>
  <si>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</si>
  <si>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</si>
  <si>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</si>
  <si>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AKTIVA</t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</si>
  <si>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</si>
  <si>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t>01</t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</si>
  <si>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</si>
  <si>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</si>
  <si>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</si>
  <si>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</si>
  <si>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</si>
  <si>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</si>
  <si>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</si>
  <si>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</si>
  <si>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</si>
  <si>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</si>
  <si>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</si>
  <si>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</si>
  <si>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</si>
  <si>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</si>
  <si>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</si>
  <si>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</si>
  <si>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</si>
  <si>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</si>
  <si>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</si>
  <si>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</si>
  <si>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</si>
  <si>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</si>
  <si>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</si>
  <si>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03</t>
  </si>
  <si>
    <t>III. Investicijske nekretnine</t>
  </si>
  <si>
    <t>04</t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</si>
  <si>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</si>
  <si>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</si>
  <si>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</si>
  <si>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</si>
  <si>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</si>
  <si>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</si>
  <si>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</si>
  <si>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</si>
  <si>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</si>
  <si>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</si>
  <si>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</si>
  <si>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</si>
  <si>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</si>
  <si>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</si>
  <si>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</si>
  <si>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</si>
  <si>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</si>
  <si>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</si>
  <si>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</si>
  <si>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</si>
  <si>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</si>
  <si>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</si>
  <si>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</si>
  <si>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</si>
  <si>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</si>
  <si>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</si>
  <si>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</si>
  <si>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</si>
  <si>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</si>
  <si>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</si>
  <si>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</si>
  <si>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t>070</t>
  </si>
  <si>
    <t>1. Potraživanja od povezanih pravnih lica</t>
  </si>
  <si>
    <t>071 do 078</t>
  </si>
  <si>
    <t>2. Ostala dugoročna potraživanja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</si>
  <si>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</si>
  <si>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</si>
  <si>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t>090</t>
  </si>
  <si>
    <t>B) ODLOŽENA POREZNA SREDSTVA</t>
  </si>
  <si>
    <r>
      <t>C) TEKUĆA SREDSTVA</t>
    </r>
    <r>
      <rPr>
        <i/>
        <sz val="10"/>
        <rFont val="Times New Roman"/>
        <family val="1"/>
      </rPr>
      <t xml:space="preserve"> (036+043)</t>
    </r>
  </si>
  <si>
    <t>10 do 15</t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</si>
  <si>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</si>
  <si>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t>1. Sirovine, materijal, rezervni dijelovi i sitan inventar</t>
  </si>
  <si>
    <t>2. Proizvodnja u toku, poluproizvodi i nedovršene usluge</t>
  </si>
  <si>
    <t>3. Gotovi proizvodi</t>
  </si>
  <si>
    <t>4. Roba</t>
  </si>
  <si>
    <t>5. Stalna sr. namijenjena prodaji i obustavljeno poslovanje</t>
  </si>
  <si>
    <t>6. Dati avansi</t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</si>
  <si>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</si>
  <si>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t>1. Gotovina i gotovinski ekvivalenti (045+046)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</si>
  <si>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</si>
  <si>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</si>
  <si>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</si>
  <si>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</si>
  <si>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</si>
  <si>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 xml:space="preserve">    a) Kupci - povezana pravna lica</t>
  </si>
  <si>
    <t xml:space="preserve">    b) Kupci u zemlji</t>
  </si>
  <si>
    <t xml:space="preserve">    c) Kupci u inostranstvu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</si>
  <si>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</si>
  <si>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</si>
  <si>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</si>
  <si>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</si>
  <si>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</si>
  <si>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</si>
  <si>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</si>
  <si>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</si>
  <si>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</si>
  <si>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</si>
  <si>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</si>
  <si>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</si>
  <si>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</si>
  <si>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</si>
  <si>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</si>
  <si>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</si>
  <si>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t>Vanbilansna aktiva</t>
  </si>
  <si>
    <t>Ukupno aktiva (065+066)</t>
  </si>
  <si>
    <t>PASIVA</t>
  </si>
  <si>
    <t xml:space="preserve">Iznos tekuće godina </t>
  </si>
  <si>
    <t xml:space="preserve">Iznos predhodne godine </t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</si>
  <si>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</si>
  <si>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r>
      <t xml:space="preserve">I. Osnovni kapital </t>
    </r>
    <r>
      <rPr>
        <i/>
        <sz val="10"/>
        <rFont val="Times New Roman"/>
        <family val="1"/>
      </rPr>
      <t>(103 do 108)</t>
    </r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</si>
  <si>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</si>
  <si>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</si>
  <si>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</si>
  <si>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</si>
  <si>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</si>
  <si>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</si>
  <si>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</si>
  <si>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</si>
  <si>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r>
      <t xml:space="preserve">IV. Rezerve </t>
    </r>
    <r>
      <rPr>
        <i/>
        <sz val="10"/>
        <rFont val="Times New Roman"/>
        <family val="1"/>
      </rPr>
      <t>(112+113)</t>
    </r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</si>
  <si>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</si>
  <si>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</si>
  <si>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</si>
  <si>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</si>
  <si>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</si>
  <si>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</si>
  <si>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</si>
  <si>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</si>
  <si>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</si>
  <si>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</si>
  <si>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</si>
  <si>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</si>
  <si>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</si>
  <si>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</si>
  <si>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</si>
  <si>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</si>
  <si>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</si>
  <si>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</si>
  <si>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</si>
  <si>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t>1. Dugoročna rezervisanja za troškove i rizike</t>
  </si>
  <si>
    <t>2. Dugoročna razgraničenja</t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</si>
  <si>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</si>
  <si>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</si>
  <si>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</si>
  <si>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</si>
  <si>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</si>
  <si>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</si>
  <si>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</si>
  <si>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</si>
  <si>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</si>
  <si>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</si>
  <si>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</si>
  <si>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</si>
  <si>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</si>
  <si>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t>1. Obaveze prema povezanim pravnim licima</t>
  </si>
  <si>
    <t>2. Obaveze po kratkoročnim vrijednosnim papirima</t>
  </si>
  <si>
    <t>3. Kratkoročni krediti uzeti u zemlji</t>
  </si>
  <si>
    <t>4. Kratkoročni krediti uzeti u inostranstvu</t>
  </si>
  <si>
    <t>424, 425</t>
  </si>
  <si>
    <t>5. Kratkoročni dio dugoročnih obaveza</t>
  </si>
  <si>
    <t>6. Kratk. Obaveze po fer vrijednosti kroz račun dobiti i gubitka</t>
  </si>
  <si>
    <t>7. Ostale kratkoročne finansijske obaveze</t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</si>
  <si>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</si>
  <si>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t>1. Primljeni avansi, depoziti i kaucije</t>
  </si>
  <si>
    <t>2. Dobavljači - povezana pravna lica</t>
  </si>
  <si>
    <t>3. Dobavljači u zemlji</t>
  </si>
  <si>
    <t>4. Dobavljači u inostranstvu</t>
  </si>
  <si>
    <t>5. Ostale obaveze iz poslovanja</t>
  </si>
  <si>
    <t>III. Obaveze iz specifičnih poslova</t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</si>
  <si>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</si>
  <si>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</si>
  <si>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</si>
  <si>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</si>
  <si>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</si>
  <si>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</si>
  <si>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</si>
  <si>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</si>
  <si>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</si>
  <si>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</si>
  <si>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</si>
  <si>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</si>
  <si>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</si>
  <si>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</si>
  <si>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</si>
  <si>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t>Vanbilansna pasiva</t>
  </si>
  <si>
    <t>Ukupno pasiva (166+167)</t>
  </si>
  <si>
    <t>Tabela D</t>
  </si>
  <si>
    <t xml:space="preserve">         IZVJEŠTAJ O GOTOVINSKIM TOKOVIMA</t>
  </si>
  <si>
    <t xml:space="preserve">        INDIREKTNA METODA</t>
  </si>
  <si>
    <t>u KM</t>
  </si>
  <si>
    <t>R.Br.</t>
  </si>
  <si>
    <t>O P I S</t>
  </si>
  <si>
    <t>Ozn. (+,-)</t>
  </si>
  <si>
    <t>Oznaka za AOP</t>
  </si>
  <si>
    <t>Tekuća godina</t>
  </si>
  <si>
    <t>Prethodna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</si>
  <si>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</si>
  <si>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</si>
  <si>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</si>
  <si>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</si>
  <si>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</si>
  <si>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</si>
  <si>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+</t>
  </si>
  <si>
    <t>3.</t>
  </si>
  <si>
    <t>Gubici (dobici) od otuđenja nematerijalnih sredstava</t>
  </si>
  <si>
    <t>+(-)</t>
  </si>
  <si>
    <t>4.</t>
  </si>
  <si>
    <t>Amortizacija / vrijednost usklađenja materijalnih sredstava</t>
  </si>
  <si>
    <t>5.</t>
  </si>
  <si>
    <t>Gubici (dobici) od otuđenja materijalnih sredstava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</si>
  <si>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</si>
  <si>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</si>
  <si>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</si>
  <si>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</si>
  <si>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</si>
  <si>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</si>
  <si>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</si>
  <si>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r>
      <t xml:space="preserve">Ukupno </t>
    </r>
    <r>
      <rPr>
        <i/>
        <sz val="10"/>
        <rFont val="Times New Roman"/>
        <family val="1"/>
      </rPr>
      <t>(2 do 8)</t>
    </r>
  </si>
  <si>
    <t>10.</t>
  </si>
  <si>
    <t>Smanjenje (povećanje) zaliha</t>
  </si>
  <si>
    <t>11.</t>
  </si>
  <si>
    <t>Smanjenje (povećanje) potraživanja od prodaje</t>
  </si>
  <si>
    <t>12.</t>
  </si>
  <si>
    <t>Smanjenje (povećanje) drugih potraživanja</t>
  </si>
  <si>
    <t>13.</t>
  </si>
  <si>
    <t>Smanjenje (povećanje) aktivnih vremenskih razgraničenja</t>
  </si>
  <si>
    <t>14.</t>
  </si>
  <si>
    <t>Povećanje (smanjenje) obaveza prema dobavljačima</t>
  </si>
  <si>
    <t>15.</t>
  </si>
  <si>
    <t>Povećanje (smanjenje) drugih obaveza</t>
  </si>
  <si>
    <t>16.</t>
  </si>
  <si>
    <t>Povećanje (smanjenje) pasivnih vremenskih razgraničenja</t>
  </si>
  <si>
    <t>17.</t>
  </si>
  <si>
    <r>
      <t xml:space="preserve">Ukupno </t>
    </r>
    <r>
      <rPr>
        <i/>
        <sz val="10"/>
        <rFont val="Times New Roman"/>
        <family val="1"/>
      </rPr>
      <t>(10 do 16)</t>
    </r>
  </si>
  <si>
    <t>18.</t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</si>
  <si>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</si>
  <si>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t>B. GOVINSKI TOKOVI IZ ULAGAČKIH AKTIVNOSTI</t>
  </si>
  <si>
    <t>19.</t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</si>
  <si>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</si>
  <si>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</si>
  <si>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</si>
  <si>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</si>
  <si>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</si>
  <si>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</si>
  <si>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</si>
  <si>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</si>
  <si>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</si>
  <si>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</si>
  <si>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</si>
  <si>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</si>
  <si>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</si>
  <si>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</si>
  <si>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</si>
  <si>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t>27.</t>
  </si>
  <si>
    <t>Odlivi iz osnova kratkoročnih finansijskih plasmana</t>
  </si>
  <si>
    <t>-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</si>
  <si>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</si>
  <si>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</si>
  <si>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</si>
  <si>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</si>
  <si>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</si>
  <si>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</si>
  <si>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</si>
  <si>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t>32.</t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</si>
  <si>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</si>
  <si>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t>C. GOTOVINSKI TOKOVI IZ FINANSIJSKIH AKTIVNOSTI</t>
  </si>
  <si>
    <t>33.</t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</si>
  <si>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</si>
  <si>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</si>
  <si>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</si>
  <si>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</si>
  <si>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</si>
  <si>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</si>
  <si>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</si>
  <si>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</si>
  <si>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</si>
  <si>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</si>
  <si>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</si>
  <si>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</si>
  <si>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</si>
  <si>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</si>
  <si>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</si>
  <si>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</si>
  <si>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</si>
  <si>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</si>
  <si>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</si>
  <si>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</si>
  <si>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</si>
  <si>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</si>
  <si>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</si>
  <si>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</si>
  <si>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</si>
  <si>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t>46.</t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</si>
  <si>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</si>
  <si>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</si>
  <si>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</si>
  <si>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</si>
  <si>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</si>
  <si>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</si>
  <si>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</si>
  <si>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</si>
  <si>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</si>
  <si>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</si>
  <si>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</si>
  <si>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</si>
  <si>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</si>
  <si>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</si>
  <si>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</si>
  <si>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</si>
  <si>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</si>
  <si>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U</t>
  </si>
  <si>
    <t>Dana</t>
  </si>
  <si>
    <t>Tabela E</t>
  </si>
  <si>
    <t xml:space="preserve">        DIREKTNA METODA</t>
  </si>
  <si>
    <t xml:space="preserve"> u KM</t>
  </si>
  <si>
    <t>R..Br.</t>
  </si>
  <si>
    <t>A.</t>
  </si>
  <si>
    <t>GOTOVINSKI TOKOVI IZ POSLOVNIH AKTIVNOSTI</t>
  </si>
  <si>
    <t>I.</t>
  </si>
  <si>
    <r>
      <t xml:space="preserve">Prilivi gotovine iz poslovnih aktivnosti </t>
    </r>
    <r>
      <rPr>
        <i/>
        <sz val="10"/>
        <rFont val="Times New Roman"/>
        <family val="1"/>
      </rPr>
      <t>(302 do 304)</t>
    </r>
  </si>
  <si>
    <t>Prilivi od kupaca i primljeni avansi</t>
  </si>
  <si>
    <t>Prilivi od premija, subvencija, dotacija i sl.</t>
  </si>
  <si>
    <t>Ostali prilivi od poslovnih aktivnosti</t>
  </si>
  <si>
    <t>II.</t>
  </si>
  <si>
    <r>
      <t xml:space="preserve">Odlivi gotovine iz poslovnih aktivnosti </t>
    </r>
    <r>
      <rPr>
        <i/>
        <sz val="10"/>
        <rFont val="Times New Roman"/>
        <family val="1"/>
      </rPr>
      <t>(306 do 310)</t>
    </r>
  </si>
  <si>
    <t>Odlivi iz osnova isplata dobavljačima i dati avansi</t>
  </si>
  <si>
    <t>Odlivi iz osnova plaća, naknada plaća i drugih primanja zaposlenih</t>
  </si>
  <si>
    <t>Odlivi iz osnova plaćenih kamata</t>
  </si>
  <si>
    <t>Odlivi iz osnova poreza i drugih dažbina</t>
  </si>
  <si>
    <t>Ostali odlivi iz poslovnih aktivnosti</t>
  </si>
  <si>
    <t>III.</t>
  </si>
  <si>
    <r>
      <t xml:space="preserve">Neto priliv gotovine iz poslovnih aktivnosti </t>
    </r>
    <r>
      <rPr>
        <i/>
        <sz val="10"/>
        <rFont val="Times New Roman"/>
        <family val="1"/>
      </rPr>
      <t>(301-305)</t>
    </r>
  </si>
  <si>
    <t>IV.</t>
  </si>
  <si>
    <r>
      <t xml:space="preserve">Neto odliv gotovine iz poslovnih aktivnosti </t>
    </r>
    <r>
      <rPr>
        <i/>
        <sz val="10"/>
        <rFont val="Times New Roman"/>
        <family val="1"/>
      </rPr>
      <t>(305-301)</t>
    </r>
  </si>
  <si>
    <t>B.</t>
  </si>
  <si>
    <t>GOTOVINSKI TOKOVI IZ ULAGAČKIH AKTIVNOSTI</t>
  </si>
  <si>
    <r>
      <t xml:space="preserve">Prilivi gotovine iz ulagačkih aktivnosti </t>
    </r>
    <r>
      <rPr>
        <i/>
        <sz val="10"/>
        <rFont val="Times New Roman"/>
        <family val="1"/>
      </rPr>
      <t>(314 do 319)</t>
    </r>
  </si>
  <si>
    <r>
      <t xml:space="preserve">Odlivi gotovine iz ulagačkih aktivnosti </t>
    </r>
    <r>
      <rPr>
        <i/>
        <sz val="10"/>
        <rFont val="Times New Roman"/>
        <family val="1"/>
      </rPr>
      <t>(321 do 324)</t>
    </r>
  </si>
  <si>
    <r>
      <t xml:space="preserve">Neto priliv gotovine iz ulagačkih aktivnosti </t>
    </r>
    <r>
      <rPr>
        <i/>
        <sz val="10"/>
        <rFont val="Times New Roman"/>
        <family val="1"/>
      </rPr>
      <t>(313-320)</t>
    </r>
  </si>
  <si>
    <r>
      <t xml:space="preserve">Neto odliv gotovine iz ulagačkih aktivnosti </t>
    </r>
    <r>
      <rPr>
        <i/>
        <sz val="10"/>
        <rFont val="Times New Roman"/>
        <family val="1"/>
      </rPr>
      <t>(320-313)</t>
    </r>
  </si>
  <si>
    <t>C.</t>
  </si>
  <si>
    <t>GOTOVINSKI TOKOVI IZ FINANSIJSKIH AKTIVNOSTI</t>
  </si>
  <si>
    <r>
      <t xml:space="preserve">Prilivi gotovine iz finansijskih aktivnosti </t>
    </r>
    <r>
      <rPr>
        <i/>
        <sz val="10"/>
        <rFont val="Times New Roman"/>
        <family val="1"/>
      </rPr>
      <t>(328 do 331)</t>
    </r>
  </si>
  <si>
    <r>
      <t xml:space="preserve">Odlivi gotovine iz finansijskih aktivnosti </t>
    </r>
    <r>
      <rPr>
        <i/>
        <sz val="10"/>
        <rFont val="Times New Roman"/>
        <family val="1"/>
      </rPr>
      <t>(333 do 338)</t>
    </r>
  </si>
  <si>
    <r>
      <t xml:space="preserve">Neto priliv gotovine iz finansijskih aktivnosti </t>
    </r>
    <r>
      <rPr>
        <i/>
        <sz val="10"/>
        <rFont val="Times New Roman"/>
        <family val="1"/>
      </rPr>
      <t>(327-332)</t>
    </r>
  </si>
  <si>
    <r>
      <t xml:space="preserve">Neto odliv gotovine iz finansijskih aktivnosti </t>
    </r>
    <r>
      <rPr>
        <i/>
        <sz val="10"/>
        <rFont val="Times New Roman"/>
        <family val="1"/>
      </rPr>
      <t>(332-327)</t>
    </r>
  </si>
  <si>
    <t>D.</t>
  </si>
  <si>
    <t>UKUPNI PRILIVI GOTOVINE (301+313+327)</t>
  </si>
  <si>
    <t>E.</t>
  </si>
  <si>
    <t>UKUPNI ODLIVI GOTOVINE (305+320+332)</t>
  </si>
  <si>
    <t xml:space="preserve">F. </t>
  </si>
  <si>
    <t>NETO PRILIV GOTOVINE (341-342)</t>
  </si>
  <si>
    <t xml:space="preserve">G. </t>
  </si>
  <si>
    <t>NETO ODLIV GOTOVINE (342-341)</t>
  </si>
  <si>
    <t>H.</t>
  </si>
  <si>
    <t>Gotovina na početku izvještajnog perioda</t>
  </si>
  <si>
    <t>Pozitivne kursne razlike iz osnova preračuna gotovine</t>
  </si>
  <si>
    <t>J.</t>
  </si>
  <si>
    <t>Negativne kursne razlike iz osnova preračuna gotovine</t>
  </si>
  <si>
    <t>K.</t>
  </si>
  <si>
    <t>Gotovina na kraju izvještajnog perioda (345+343-344+346-347)</t>
  </si>
  <si>
    <t>_______________________</t>
  </si>
  <si>
    <t xml:space="preserve">         M.P.</t>
  </si>
  <si>
    <t>Tabela F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</si>
  <si>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</si>
  <si>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</si>
  <si>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</si>
  <si>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</si>
  <si>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</si>
  <si>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</si>
  <si>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</si>
  <si>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</si>
  <si>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</si>
  <si>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</si>
  <si>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</si>
  <si>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</si>
  <si>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</si>
  <si>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</si>
  <si>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</si>
  <si>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</si>
  <si>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6. Nerealizovani dobici/gubici po osnovu finansijskih sredstava raspoloživih za prodaju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</si>
  <si>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</si>
  <si>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</si>
  <si>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</si>
  <si>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</si>
  <si>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</si>
  <si>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</si>
  <si>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</si>
  <si>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</si>
  <si>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</si>
  <si>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</si>
  <si>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</si>
  <si>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</si>
  <si>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</si>
  <si>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</si>
  <si>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</si>
  <si>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 xml:space="preserve"> Naziv emitenta: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</si>
  <si>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</si>
  <si>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</si>
  <si>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</si>
  <si>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</si>
  <si>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Maršala Tita 163</t>
  </si>
  <si>
    <t xml:space="preserve">035 300 100, fax  035 300 107  </t>
  </si>
  <si>
    <t xml:space="preserve">Proizvodnja piva </t>
  </si>
  <si>
    <t>Izvještaj revizije je pozitivan.</t>
  </si>
  <si>
    <t xml:space="preserve">Pašić Ljiljana, predsjednik  Kadribašić Dževad član,   Džanović Izet član                                                   </t>
  </si>
  <si>
    <t>4209184890004</t>
  </si>
  <si>
    <t xml:space="preserve">U Tuzli </t>
  </si>
  <si>
    <t>POSLOVNA PASIVA (101+128+131+139+140+164+165)</t>
  </si>
  <si>
    <t>POSLOVNA AKTIVA (001+034+035+063+064)</t>
  </si>
  <si>
    <t>Maršala Tita 163,Tuzla</t>
  </si>
  <si>
    <t>"Baker Tilly Re Opinion " d.o.o. Grbavička 4/IV Sarajevo</t>
  </si>
  <si>
    <t>U,Tuzli</t>
  </si>
  <si>
    <t>Tuzla</t>
  </si>
  <si>
    <t>Salihović Fahrudin</t>
  </si>
  <si>
    <t xml:space="preserve">23. Stanje na dan 31.12.2016 godine </t>
  </si>
  <si>
    <r>
      <t xml:space="preserve">odnosno 01. 01. 20 16odine </t>
    </r>
    <r>
      <rPr>
        <i/>
        <sz val="10"/>
        <rFont val="Times New Roman"/>
        <family val="1"/>
      </rPr>
      <t>(912±913±914)</t>
    </r>
  </si>
  <si>
    <t>15. Ponovo iskazano stanje na dan 31. 12. 2015</t>
  </si>
  <si>
    <r>
      <t xml:space="preserve">12. Stanje na dan 31. 12. 2015,                      </t>
    </r>
    <r>
      <rPr>
        <i/>
        <sz val="10"/>
        <rFont val="Times New Roman"/>
        <family val="1"/>
      </rPr>
      <t>(904±905±906±907±908±909-910+911)</t>
    </r>
  </si>
  <si>
    <t>4. Ponovo iskazano stanje na dan 31. 12. 2014, odnosno 01.01.2015 godine (901±902±903)</t>
  </si>
  <si>
    <t>1. Stanje na dan 31. 12. 2014 godine</t>
  </si>
  <si>
    <t>od 01.01. do 31.12.2017 godine</t>
  </si>
  <si>
    <t>RK INVEST DOO SARAJEVO 82,5886%</t>
  </si>
  <si>
    <t>U     Tuzli ,    25.04.2018 godine</t>
  </si>
  <si>
    <t>Dana 25.04.2018</t>
  </si>
  <si>
    <t xml:space="preserve">             </t>
  </si>
  <si>
    <t>U   Tuzli                                                           25.04.2018  godine</t>
  </si>
  <si>
    <t>Karačić Nedžad, Hodžić Midhat, Karić Tarik</t>
  </si>
  <si>
    <t>Direktor emitenta: Salihović Fahrudin</t>
  </si>
  <si>
    <t>10, 45 KM</t>
  </si>
  <si>
    <t>Maršala Tita 163, Tuzla</t>
  </si>
  <si>
    <t>pivara@pivaratuzla.com.ba</t>
  </si>
  <si>
    <t>puna firma: Dioničko društvo Pivara Tuzla, skraćena firma: Pivara d.d. Tuzla</t>
  </si>
  <si>
    <t>www.pivaratuzla.ba</t>
  </si>
  <si>
    <t>Redovna Skupština 26.06.2017. i Vanredna Skupština 23.10.2017., u Tuzli</t>
  </si>
  <si>
    <t>RK INVEST DOO SARAJEVO  82,5886%</t>
  </si>
  <si>
    <t xml:space="preserve">Pivara d.d. Tuzla </t>
  </si>
  <si>
    <t xml:space="preserve">Dioničko društvo Pivara Tuzla,skraćeni naziv je Pivara  d.d. Tuzla </t>
  </si>
  <si>
    <t>od 01.01. do 31.12. 2017 godine</t>
  </si>
  <si>
    <t>BILANS STANJA od 01.01. do 31.12.2017</t>
  </si>
  <si>
    <t>za period od 01.01.do 31.12. 2017 godine</t>
  </si>
  <si>
    <t>10.05.</t>
  </si>
  <si>
    <t>Pivara d.d. Tuzla</t>
  </si>
  <si>
    <t>4209184890004.</t>
  </si>
  <si>
    <t>za period od  01.01.2017. do 31.12.2017. godine</t>
  </si>
  <si>
    <t xml:space="preserve">Pivara dd Tuzla </t>
  </si>
  <si>
    <t>10.05</t>
  </si>
  <si>
    <t>Dnevni red Skupštine od 26.06.2017 god.:Utvrđivanje broja prisutnih sa pravom glasa-kvorum, Izbor predsjednika Skupštine i dva ovjerivača zapisnika, Donošenje odluke o godišnjem Izvještaju o poslovanju za 2016.god. sa Izvještajem Nadzornog odbora, Odbora za reviziju i Nezavisnog revizora, Donošenje odluke o načinu upotrebe dobiti Društva iz 2016, Donošenje odluke o reizboru vanjskog revizora, Informacija o poslovanju supsidijarnog društva . Dnevni red Skupštine od 23.10.2017.god.:Utvrđivanje broja prisutnih sa pravom glasa-kvorum, Izbor predsjednika Skupštine i dva ovjerivača zapisnika, Donošenej Odluke o kreditnom zaduženju u svrhu refinansiranja postojećih kreditnih/leasing obaveza, Donošenje odluke o zasnivanju založnog prava</t>
  </si>
  <si>
    <t>Odluke Skupštine od 26.06.2017 god.:Odluka usvajanju  godišnjeg Izvještaja o poslovanju za 2016.god. sa Izvještajem Nadzornog odbora, Odbora za reviziju i Nezavisnog revizora, Odluka o načinu upotrebe dobiti Društva iz 2016, Odluka o reizboru vanjskog revizora. Odluke Skupštine od 23.10.2017.god.:Odluka o kreditnom zaduženjuu svrhu refinansiranja postojećih kreditnih/leasing obaveza, Odluka o zasnivanju založnog prava.</t>
  </si>
  <si>
    <r>
      <t xml:space="preserve">za period koji se završava na dan </t>
    </r>
    <r>
      <rPr>
        <b/>
        <i/>
        <sz val="10"/>
        <rFont val="Times New Roman"/>
        <family val="1"/>
        <charset val="238"/>
      </rPr>
      <t xml:space="preserve">31.12.2017 </t>
    </r>
    <r>
      <rPr>
        <i/>
        <sz val="10"/>
        <rFont val="Times New Roman"/>
        <family val="1"/>
      </rPr>
      <t>godine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</si>
</sst>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_-* #,##0\ _k_n_-;\-* #,##0\ _k_n_-;_-* &quot;-&quot;??\ _k_n_-;_-@_-"/>
  </numFmts>
  <fonts count="2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i/>
      <sz val="10"/>
      <name val="CRO_Dutch"/>
    </font>
    <font>
      <b/>
      <i/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CRO_Dutch"/>
    </font>
    <font>
      <sz val="11"/>
      <name val="Times New Roman CE"/>
      <family val="1"/>
      <charset val="238"/>
    </font>
    <font>
      <u/>
      <sz val="10"/>
      <color indexed="12"/>
      <name val="CRO_Dutch"/>
    </font>
    <font>
      <b/>
      <i/>
      <sz val="10"/>
      <name val="Times New Roman"/>
      <family val="1"/>
      <charset val="238"/>
    </font>
    <font>
      <i/>
      <sz val="10"/>
      <color theme="1"/>
      <name val="Times New Roman"/>
      <family val="1"/>
    </font>
    <font>
      <i/>
      <sz val="10"/>
      <color rgb="FF0000FF"/>
      <name val="Times New Roman"/>
      <family val="1"/>
    </font>
    <font>
      <i/>
      <sz val="10"/>
      <color rgb="FF0000FF"/>
      <name val="CRO_Dutch"/>
    </font>
    <font>
      <b/>
      <i/>
      <sz val="10"/>
      <color rgb="FF0000FF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name val="Times New Roman"/>
      <family val="1"/>
      <charset val="238"/>
    </font>
    <font>
      <sz val="10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8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0" fillId="3" borderId="23" applyFill="0" applyAlignment="0">
      <alignment horizontal="left" vertical="center" wrapText="1"/>
    </xf>
  </cellStyleXfs>
  <cellXfs count="320">
    <xf numFmtId="0" fontId="0" fillId="0" borderId="0" xfId="0"/>
    <xf numFmtId="0" fontId="2" fillId="0" borderId="0" xfId="1" applyFont="1" applyBorder="1" applyAlignment="1" applyProtection="1">
      <alignment horizontal="center"/>
    </xf>
    <xf numFmtId="0" fontId="2" fillId="0" borderId="0" xfId="1" applyFont="1" applyFill="1" applyAlignment="1" applyProtection="1">
      <alignment horizontal="right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</xf>
    <xf numFmtId="0" fontId="2" fillId="2" borderId="1" xfId="1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justify" vertical="top" wrapText="1"/>
    </xf>
    <xf numFmtId="0" fontId="2" fillId="0" borderId="3" xfId="1" applyFont="1" applyBorder="1" applyAlignment="1" applyProtection="1">
      <alignment horizontal="left" vertical="center"/>
    </xf>
    <xf numFmtId="0" fontId="3" fillId="0" borderId="3" xfId="1" applyFont="1" applyBorder="1" applyAlignment="1" applyProtection="1">
      <alignment horizontal="left" vertical="center"/>
    </xf>
    <xf numFmtId="0" fontId="3" fillId="0" borderId="3" xfId="1" applyFont="1" applyBorder="1" applyProtection="1"/>
    <xf numFmtId="0" fontId="3" fillId="0" borderId="3" xfId="0" applyFont="1" applyBorder="1" applyProtection="1"/>
    <xf numFmtId="0" fontId="3" fillId="0" borderId="3" xfId="0" applyFont="1" applyBorder="1" applyAlignment="1" applyProtection="1">
      <alignment horizontal="justify" vertical="top" wrapText="1"/>
    </xf>
    <xf numFmtId="0" fontId="2" fillId="0" borderId="3" xfId="0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horizontal="justify" vertical="top" wrapText="1"/>
    </xf>
    <xf numFmtId="0" fontId="3" fillId="0" borderId="4" xfId="0" applyFont="1" applyBorder="1" applyAlignment="1" applyProtection="1">
      <alignment horizontal="justify" vertical="top" wrapText="1"/>
    </xf>
    <xf numFmtId="0" fontId="3" fillId="0" borderId="5" xfId="0" applyFont="1" applyBorder="1" applyAlignment="1" applyProtection="1">
      <alignment horizontal="justify" vertical="top" wrapText="1"/>
    </xf>
    <xf numFmtId="0" fontId="3" fillId="0" borderId="0" xfId="1" applyFont="1" applyBorder="1" applyProtection="1"/>
    <xf numFmtId="0" fontId="3" fillId="0" borderId="0" xfId="1" applyFont="1" applyProtection="1"/>
    <xf numFmtId="0" fontId="2" fillId="0" borderId="6" xfId="1" applyFont="1" applyBorder="1" applyProtection="1">
      <protection locked="0"/>
    </xf>
    <xf numFmtId="0" fontId="2" fillId="0" borderId="0" xfId="1" applyFont="1" applyProtection="1"/>
    <xf numFmtId="0" fontId="2" fillId="0" borderId="0" xfId="1" applyFont="1" applyBorder="1" applyProtection="1">
      <protection locked="0"/>
    </xf>
    <xf numFmtId="0" fontId="3" fillId="0" borderId="6" xfId="1" applyFont="1" applyBorder="1" applyProtection="1">
      <protection locked="0"/>
    </xf>
    <xf numFmtId="0" fontId="2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3" fillId="0" borderId="0" xfId="1" applyFont="1" applyBorder="1" applyProtection="1">
      <protection locked="0"/>
    </xf>
    <xf numFmtId="0" fontId="3" fillId="0" borderId="0" xfId="0" applyFont="1" applyProtection="1"/>
    <xf numFmtId="0" fontId="2" fillId="0" borderId="7" xfId="1" applyFont="1" applyFill="1" applyBorder="1" applyAlignment="1" applyProtection="1">
      <alignment horizontal="right"/>
    </xf>
    <xf numFmtId="0" fontId="2" fillId="0" borderId="0" xfId="0" applyFont="1" applyProtection="1"/>
    <xf numFmtId="0" fontId="3" fillId="0" borderId="7" xfId="0" applyFont="1" applyFill="1" applyBorder="1" applyProtection="1"/>
    <xf numFmtId="0" fontId="3" fillId="0" borderId="0" xfId="0" applyFont="1" applyFill="1" applyProtection="1"/>
    <xf numFmtId="0" fontId="3" fillId="0" borderId="0" xfId="0" applyFont="1" applyFill="1" applyBorder="1" applyAlignment="1" applyProtection="1"/>
    <xf numFmtId="0" fontId="3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protection locked="0"/>
    </xf>
    <xf numFmtId="0" fontId="3" fillId="0" borderId="17" xfId="0" applyFont="1" applyBorder="1" applyAlignment="1" applyProtection="1">
      <alignment horizontal="center" vertical="top" wrapText="1"/>
    </xf>
    <xf numFmtId="0" fontId="3" fillId="0" borderId="7" xfId="0" applyFont="1" applyBorder="1" applyAlignment="1" applyProtection="1">
      <alignment horizontal="center" vertical="top" wrapText="1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vertical="top" wrapText="1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0" fontId="2" fillId="0" borderId="8" xfId="1" applyFont="1" applyFill="1" applyBorder="1" applyAlignment="1" applyProtection="1">
      <alignment horizontal="right"/>
    </xf>
    <xf numFmtId="0" fontId="2" fillId="0" borderId="0" xfId="0" applyFont="1" applyAlignment="1" applyProtection="1">
      <alignment vertical="center" wrapText="1"/>
    </xf>
    <xf numFmtId="49" fontId="3" fillId="0" borderId="7" xfId="0" applyNumberFormat="1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3" fillId="0" borderId="7" xfId="0" applyFont="1" applyBorder="1" applyProtection="1">
      <protection locked="0"/>
    </xf>
    <xf numFmtId="49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3" fillId="0" borderId="7" xfId="0" applyFont="1" applyBorder="1" applyAlignment="1" applyProtection="1">
      <alignment horizontal="justify" vertical="top" wrapText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vertical="top" wrapText="1"/>
    </xf>
    <xf numFmtId="0" fontId="3" fillId="0" borderId="15" xfId="0" applyFont="1" applyFill="1" applyBorder="1" applyAlignment="1" applyProtection="1">
      <alignment vertical="top" wrapText="1"/>
      <protection locked="0"/>
    </xf>
    <xf numFmtId="0" fontId="2" fillId="0" borderId="0" xfId="1" applyFont="1" applyFill="1" applyAlignment="1" applyProtection="1">
      <alignment horizontal="right"/>
      <protection locked="0"/>
    </xf>
    <xf numFmtId="0" fontId="2" fillId="2" borderId="8" xfId="1" applyFont="1" applyFill="1" applyBorder="1" applyAlignment="1" applyProtection="1">
      <alignment horizontal="center"/>
    </xf>
    <xf numFmtId="0" fontId="2" fillId="0" borderId="7" xfId="0" applyFont="1" applyBorder="1" applyAlignment="1" applyProtection="1">
      <alignment horizontal="justify" vertical="top" wrapText="1"/>
      <protection locked="0"/>
    </xf>
    <xf numFmtId="0" fontId="3" fillId="0" borderId="7" xfId="1" applyFont="1" applyBorder="1" applyProtection="1">
      <protection locked="0"/>
    </xf>
    <xf numFmtId="0" fontId="2" fillId="0" borderId="7" xfId="1" applyFont="1" applyBorder="1" applyAlignment="1" applyProtection="1">
      <alignment horizontal="left" vertical="center"/>
      <protection locked="0"/>
    </xf>
    <xf numFmtId="0" fontId="3" fillId="0" borderId="7" xfId="1" applyFont="1" applyBorder="1" applyAlignment="1" applyProtection="1">
      <alignment horizontal="left" vertical="center"/>
      <protection locked="0"/>
    </xf>
    <xf numFmtId="0" fontId="3" fillId="0" borderId="7" xfId="1" applyFont="1" applyBorder="1" applyAlignment="1" applyProtection="1">
      <alignment horizontal="right"/>
      <protection locked="0"/>
    </xf>
    <xf numFmtId="0" fontId="3" fillId="0" borderId="7" xfId="0" applyFont="1" applyBorder="1" applyAlignment="1" applyProtection="1">
      <alignment horizontal="justify" vertical="top" wrapText="1"/>
      <protection locked="0"/>
    </xf>
    <xf numFmtId="0" fontId="3" fillId="0" borderId="7" xfId="0" applyFont="1" applyBorder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center" vertical="top" wrapText="1"/>
    </xf>
    <xf numFmtId="0" fontId="3" fillId="0" borderId="7" xfId="0" applyFont="1" applyBorder="1" applyAlignment="1" applyProtection="1">
      <alignment vertical="top" wrapText="1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</xf>
    <xf numFmtId="0" fontId="3" fillId="0" borderId="9" xfId="0" applyFont="1" applyBorder="1" applyAlignment="1" applyProtection="1">
      <alignment horizontal="center" vertical="top" wrapText="1"/>
    </xf>
    <xf numFmtId="0" fontId="3" fillId="0" borderId="13" xfId="0" applyFont="1" applyBorder="1" applyAlignment="1" applyProtection="1">
      <alignment horizontal="center" vertical="top" wrapText="1"/>
    </xf>
    <xf numFmtId="0" fontId="3" fillId="0" borderId="0" xfId="0" applyFont="1" applyBorder="1" applyProtection="1"/>
    <xf numFmtId="0" fontId="3" fillId="0" borderId="2" xfId="1" applyFont="1" applyBorder="1"/>
    <xf numFmtId="0" fontId="3" fillId="0" borderId="3" xfId="1" applyFont="1" applyBorder="1"/>
    <xf numFmtId="0" fontId="3" fillId="0" borderId="5" xfId="1" applyFont="1" applyBorder="1"/>
    <xf numFmtId="0" fontId="11" fillId="0" borderId="25" xfId="5" applyBorder="1" applyAlignment="1" applyProtection="1"/>
    <xf numFmtId="0" fontId="3" fillId="0" borderId="3" xfId="1" applyFont="1" applyFill="1" applyBorder="1"/>
    <xf numFmtId="0" fontId="3" fillId="4" borderId="7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0" fillId="4" borderId="0" xfId="0" applyFill="1"/>
    <xf numFmtId="0" fontId="3" fillId="4" borderId="7" xfId="0" applyFont="1" applyFill="1" applyBorder="1" applyAlignment="1" applyProtection="1">
      <alignment vertical="top" wrapText="1"/>
    </xf>
    <xf numFmtId="0" fontId="3" fillId="4" borderId="7" xfId="0" applyFont="1" applyFill="1" applyBorder="1" applyAlignment="1" applyProtection="1">
      <alignment horizontal="left" vertical="top" wrapText="1"/>
    </xf>
    <xf numFmtId="0" fontId="2" fillId="4" borderId="7" xfId="0" applyFont="1" applyFill="1" applyBorder="1" applyAlignment="1" applyProtection="1">
      <alignment horizontal="left" vertical="top" wrapText="1"/>
    </xf>
    <xf numFmtId="165" fontId="3" fillId="0" borderId="0" xfId="2" applyNumberFormat="1" applyFont="1" applyProtection="1"/>
    <xf numFmtId="165" fontId="2" fillId="0" borderId="7" xfId="2" applyNumberFormat="1" applyFont="1" applyFill="1" applyBorder="1" applyAlignment="1" applyProtection="1">
      <alignment horizontal="right"/>
    </xf>
    <xf numFmtId="165" fontId="3" fillId="0" borderId="0" xfId="2" applyNumberFormat="1" applyFont="1" applyFill="1" applyBorder="1" applyAlignment="1" applyProtection="1">
      <alignment horizontal="center"/>
    </xf>
    <xf numFmtId="165" fontId="3" fillId="0" borderId="0" xfId="2" applyNumberFormat="1" applyFont="1" applyFill="1" applyProtection="1">
      <protection locked="0"/>
    </xf>
    <xf numFmtId="165" fontId="3" fillId="0" borderId="0" xfId="2" applyNumberFormat="1" applyFont="1" applyAlignment="1" applyProtection="1">
      <protection locked="0"/>
    </xf>
    <xf numFmtId="165" fontId="3" fillId="0" borderId="0" xfId="2" applyNumberFormat="1" applyFont="1" applyProtection="1">
      <protection locked="0"/>
    </xf>
    <xf numFmtId="165" fontId="3" fillId="0" borderId="11" xfId="2" applyNumberFormat="1" applyFont="1" applyBorder="1" applyAlignment="1" applyProtection="1">
      <alignment horizontal="center" vertical="top" wrapText="1"/>
    </xf>
    <xf numFmtId="165" fontId="3" fillId="0" borderId="8" xfId="2" applyNumberFormat="1" applyFont="1" applyBorder="1" applyAlignment="1" applyProtection="1">
      <alignment horizontal="center" vertical="top" wrapText="1"/>
    </xf>
    <xf numFmtId="165" fontId="3" fillId="0" borderId="15" xfId="2" applyNumberFormat="1" applyFont="1" applyBorder="1" applyAlignment="1" applyProtection="1">
      <alignment horizontal="center" vertical="top" wrapText="1"/>
    </xf>
    <xf numFmtId="165" fontId="3" fillId="0" borderId="5" xfId="2" applyNumberFormat="1" applyFont="1" applyBorder="1" applyAlignment="1" applyProtection="1">
      <alignment horizontal="center" vertical="top" wrapText="1"/>
    </xf>
    <xf numFmtId="165" fontId="3" fillId="0" borderId="7" xfId="2" applyNumberFormat="1" applyFont="1" applyBorder="1" applyAlignment="1" applyProtection="1">
      <alignment horizontal="center" vertical="top" wrapText="1"/>
      <protection locked="0"/>
    </xf>
    <xf numFmtId="165" fontId="3" fillId="0" borderId="7" xfId="2" applyNumberFormat="1" applyFont="1" applyBorder="1" applyAlignment="1" applyProtection="1">
      <alignment horizontal="right" vertical="top" wrapText="1"/>
      <protection locked="0"/>
    </xf>
    <xf numFmtId="165" fontId="3" fillId="4" borderId="7" xfId="2" applyNumberFormat="1" applyFont="1" applyFill="1" applyBorder="1" applyAlignment="1" applyProtection="1">
      <alignment horizontal="right" vertical="top" wrapText="1"/>
      <protection locked="0"/>
    </xf>
    <xf numFmtId="165" fontId="3" fillId="0" borderId="8" xfId="2" applyNumberFormat="1" applyFont="1" applyBorder="1" applyAlignment="1" applyProtection="1">
      <alignment horizontal="right" vertical="top" wrapText="1"/>
      <protection locked="0"/>
    </xf>
    <xf numFmtId="165" fontId="3" fillId="0" borderId="0" xfId="2" applyNumberFormat="1" applyFont="1" applyBorder="1" applyProtection="1"/>
    <xf numFmtId="165" fontId="3" fillId="0" borderId="0" xfId="2" applyNumberFormat="1" applyFont="1" applyAlignment="1" applyProtection="1">
      <alignment horizontal="center"/>
      <protection locked="0"/>
    </xf>
    <xf numFmtId="165" fontId="2" fillId="0" borderId="8" xfId="2" applyNumberFormat="1" applyFont="1" applyFill="1" applyBorder="1" applyAlignment="1" applyProtection="1">
      <alignment horizontal="right"/>
    </xf>
    <xf numFmtId="165" fontId="2" fillId="0" borderId="0" xfId="2" applyNumberFormat="1" applyFont="1" applyAlignment="1" applyProtection="1">
      <alignment vertical="center" wrapText="1"/>
    </xf>
    <xf numFmtId="165" fontId="3" fillId="3" borderId="8" xfId="2" applyNumberFormat="1" applyFont="1" applyFill="1" applyBorder="1" applyAlignment="1" applyProtection="1">
      <alignment horizontal="center" vertical="top" wrapText="1"/>
    </xf>
    <xf numFmtId="165" fontId="3" fillId="3" borderId="12" xfId="2" applyNumberFormat="1" applyFont="1" applyFill="1" applyBorder="1" applyAlignment="1" applyProtection="1">
      <alignment horizontal="center" vertical="top" wrapText="1"/>
    </xf>
    <xf numFmtId="165" fontId="3" fillId="3" borderId="5" xfId="2" applyNumberFormat="1" applyFont="1" applyFill="1" applyBorder="1" applyAlignment="1" applyProtection="1">
      <alignment vertical="top" wrapText="1"/>
    </xf>
    <xf numFmtId="165" fontId="3" fillId="0" borderId="16" xfId="2" applyNumberFormat="1" applyFont="1" applyBorder="1" applyAlignment="1" applyProtection="1">
      <alignment horizontal="center" vertical="top" wrapText="1"/>
    </xf>
    <xf numFmtId="165" fontId="3" fillId="0" borderId="5" xfId="2" applyNumberFormat="1" applyFont="1" applyBorder="1" applyAlignment="1" applyProtection="1">
      <alignment vertical="top" wrapText="1"/>
    </xf>
    <xf numFmtId="165" fontId="3" fillId="0" borderId="7" xfId="2" applyNumberFormat="1" applyFont="1" applyBorder="1" applyAlignment="1" applyProtection="1">
      <alignment horizontal="center" vertical="top" wrapText="1"/>
    </xf>
    <xf numFmtId="165" fontId="3" fillId="0" borderId="7" xfId="2" applyNumberFormat="1" applyFont="1" applyBorder="1" applyAlignment="1" applyProtection="1">
      <alignment horizontal="right" vertical="top" wrapText="1"/>
    </xf>
    <xf numFmtId="165" fontId="2" fillId="0" borderId="7" xfId="2" applyNumberFormat="1" applyFont="1" applyBorder="1" applyAlignment="1" applyProtection="1">
      <alignment horizontal="center"/>
    </xf>
    <xf numFmtId="165" fontId="3" fillId="0" borderId="7" xfId="2" applyNumberFormat="1" applyFont="1" applyBorder="1" applyProtection="1">
      <protection locked="0"/>
    </xf>
    <xf numFmtId="49" fontId="3" fillId="4" borderId="7" xfId="0" applyNumberFormat="1" applyFont="1" applyFill="1" applyBorder="1" applyAlignment="1" applyProtection="1">
      <alignment horizontal="center" vertical="top" wrapText="1"/>
    </xf>
    <xf numFmtId="165" fontId="12" fillId="4" borderId="7" xfId="2" applyNumberFormat="1" applyFont="1" applyFill="1" applyBorder="1" applyAlignment="1" applyProtection="1">
      <alignment horizontal="right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165" fontId="2" fillId="4" borderId="7" xfId="2" applyNumberFormat="1" applyFont="1" applyFill="1" applyBorder="1" applyAlignment="1" applyProtection="1">
      <alignment horizontal="right" vertical="top" wrapText="1"/>
      <protection locked="0"/>
    </xf>
    <xf numFmtId="0" fontId="17" fillId="4" borderId="0" xfId="0" applyFont="1" applyFill="1"/>
    <xf numFmtId="0" fontId="2" fillId="4" borderId="7" xfId="0" applyFont="1" applyFill="1" applyBorder="1" applyAlignment="1" applyProtection="1">
      <alignment vertical="top" wrapText="1"/>
    </xf>
    <xf numFmtId="165" fontId="3" fillId="4" borderId="7" xfId="2" applyNumberFormat="1" applyFont="1" applyFill="1" applyBorder="1" applyProtection="1">
      <protection locked="0"/>
    </xf>
    <xf numFmtId="165" fontId="12" fillId="4" borderId="7" xfId="2" applyNumberFormat="1" applyFont="1" applyFill="1" applyBorder="1" applyProtection="1">
      <protection locked="0"/>
    </xf>
    <xf numFmtId="165" fontId="2" fillId="4" borderId="7" xfId="2" applyNumberFormat="1" applyFont="1" applyFill="1" applyBorder="1" applyProtection="1">
      <protection locked="0"/>
    </xf>
    <xf numFmtId="165" fontId="12" fillId="4" borderId="7" xfId="2" applyNumberFormat="1" applyFont="1" applyFill="1" applyBorder="1" applyAlignment="1" applyProtection="1">
      <alignment horizontal="center"/>
      <protection locked="0"/>
    </xf>
    <xf numFmtId="165" fontId="12" fillId="0" borderId="7" xfId="2" applyNumberFormat="1" applyFont="1" applyBorder="1" applyProtection="1">
      <protection locked="0"/>
    </xf>
    <xf numFmtId="0" fontId="0" fillId="0" borderId="0" xfId="0" applyFill="1"/>
    <xf numFmtId="0" fontId="17" fillId="0" borderId="0" xfId="0" applyFont="1" applyFill="1"/>
    <xf numFmtId="165" fontId="3" fillId="0" borderId="0" xfId="2" applyNumberFormat="1" applyFont="1" applyAlignment="1" applyProtection="1">
      <alignment horizontal="center"/>
    </xf>
    <xf numFmtId="165" fontId="3" fillId="0" borderId="0" xfId="2" applyNumberFormat="1" applyFont="1" applyAlignment="1" applyProtection="1">
      <alignment horizontal="right"/>
    </xf>
    <xf numFmtId="165" fontId="3" fillId="0" borderId="15" xfId="2" applyNumberFormat="1" applyFont="1" applyBorder="1" applyProtection="1">
      <protection locked="0"/>
    </xf>
    <xf numFmtId="165" fontId="12" fillId="4" borderId="7" xfId="2" applyNumberFormat="1" applyFont="1" applyFill="1" applyBorder="1" applyAlignment="1" applyProtection="1">
      <alignment horizontal="center" vertical="top" wrapText="1"/>
      <protection locked="0"/>
    </xf>
    <xf numFmtId="165" fontId="3" fillId="4" borderId="7" xfId="2" applyNumberFormat="1" applyFont="1" applyFill="1" applyBorder="1" applyAlignment="1" applyProtection="1">
      <alignment horizontal="center" vertical="top" wrapText="1"/>
      <protection locked="0"/>
    </xf>
    <xf numFmtId="14" fontId="3" fillId="0" borderId="0" xfId="0" applyNumberFormat="1" applyFont="1" applyFill="1" applyBorder="1" applyAlignment="1" applyProtection="1">
      <alignment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/>
    </xf>
    <xf numFmtId="165" fontId="3" fillId="0" borderId="7" xfId="2" applyNumberFormat="1" applyFont="1" applyBorder="1" applyProtection="1"/>
    <xf numFmtId="165" fontId="3" fillId="0" borderId="7" xfId="2" applyNumberFormat="1" applyFont="1" applyBorder="1" applyAlignment="1" applyProtection="1">
      <alignment horizontal="center" vertical="center" textRotation="90" wrapText="1"/>
    </xf>
    <xf numFmtId="165" fontId="3" fillId="0" borderId="7" xfId="2" applyNumberFormat="1" applyFont="1" applyBorder="1" applyAlignment="1" applyProtection="1">
      <alignment horizontal="center" vertical="top" textRotation="90" wrapText="1"/>
    </xf>
    <xf numFmtId="165" fontId="3" fillId="0" borderId="7" xfId="2" applyNumberFormat="1" applyFont="1" applyBorder="1" applyAlignment="1" applyProtection="1">
      <alignment vertical="top" textRotation="90" wrapText="1"/>
    </xf>
    <xf numFmtId="165" fontId="3" fillId="0" borderId="7" xfId="2" applyNumberFormat="1" applyFont="1" applyBorder="1" applyAlignment="1" applyProtection="1">
      <alignment vertical="top" wrapText="1"/>
      <protection locked="0"/>
    </xf>
    <xf numFmtId="165" fontId="3" fillId="0" borderId="0" xfId="2" applyNumberFormat="1" applyFont="1" applyBorder="1" applyProtection="1">
      <protection locked="0"/>
    </xf>
    <xf numFmtId="165" fontId="13" fillId="0" borderId="7" xfId="2" applyNumberFormat="1" applyFont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165" fontId="3" fillId="4" borderId="7" xfId="2" applyNumberFormat="1" applyFont="1" applyFill="1" applyBorder="1" applyAlignment="1" applyProtection="1">
      <alignment vertical="top" wrapText="1"/>
      <protection locked="0"/>
    </xf>
    <xf numFmtId="0" fontId="0" fillId="4" borderId="0" xfId="0" applyFont="1" applyFill="1"/>
    <xf numFmtId="0" fontId="18" fillId="0" borderId="7" xfId="0" applyFont="1" applyFill="1" applyBorder="1" applyProtection="1">
      <protection locked="0"/>
    </xf>
    <xf numFmtId="0" fontId="12" fillId="4" borderId="7" xfId="0" applyFont="1" applyFill="1" applyBorder="1" applyAlignment="1" applyProtection="1">
      <alignment vertical="top" wrapText="1"/>
      <protection locked="0"/>
    </xf>
    <xf numFmtId="0" fontId="12" fillId="4" borderId="7" xfId="0" applyFont="1" applyFill="1" applyBorder="1" applyAlignment="1" applyProtection="1">
      <alignment vertical="top" wrapText="1"/>
    </xf>
    <xf numFmtId="165" fontId="3" fillId="0" borderId="0" xfId="2" applyNumberFormat="1" applyFont="1" applyAlignment="1" applyProtection="1">
      <alignment horizontal="left"/>
      <protection locked="0"/>
    </xf>
    <xf numFmtId="165" fontId="0" fillId="4" borderId="0" xfId="0" applyNumberFormat="1" applyFill="1"/>
    <xf numFmtId="0" fontId="3" fillId="4" borderId="7" xfId="0" applyFont="1" applyFill="1" applyBorder="1" applyAlignment="1" applyProtection="1">
      <alignment horizontal="center" vertical="top" wrapText="1"/>
    </xf>
    <xf numFmtId="165" fontId="17" fillId="0" borderId="0" xfId="0" applyNumberFormat="1" applyFont="1" applyFill="1"/>
    <xf numFmtId="165" fontId="0" fillId="0" borderId="0" xfId="0" applyNumberFormat="1" applyFill="1"/>
    <xf numFmtId="164" fontId="3" fillId="0" borderId="0" xfId="2" applyFont="1" applyProtection="1"/>
    <xf numFmtId="165" fontId="3" fillId="0" borderId="7" xfId="2" applyNumberFormat="1" applyFont="1" applyBorder="1" applyAlignment="1" applyProtection="1">
      <alignment vertical="top" wrapText="1"/>
      <protection locked="0"/>
    </xf>
    <xf numFmtId="165" fontId="3" fillId="5" borderId="7" xfId="2" applyNumberFormat="1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wrapText="1"/>
    </xf>
    <xf numFmtId="0" fontId="6" fillId="2" borderId="1" xfId="0" applyFont="1" applyFill="1" applyBorder="1" applyAlignment="1" applyProtection="1">
      <alignment wrapText="1"/>
    </xf>
    <xf numFmtId="0" fontId="3" fillId="0" borderId="18" xfId="0" applyFont="1" applyBorder="1" applyAlignment="1" applyProtection="1">
      <alignment horizontal="center" vertical="top" wrapText="1"/>
    </xf>
    <xf numFmtId="0" fontId="3" fillId="0" borderId="19" xfId="0" applyFont="1" applyBorder="1" applyAlignment="1" applyProtection="1">
      <alignment horizontal="center" vertical="top" wrapText="1"/>
    </xf>
    <xf numFmtId="0" fontId="3" fillId="0" borderId="20" xfId="0" applyFont="1" applyBorder="1" applyAlignment="1" applyProtection="1">
      <alignment horizontal="center" vertical="top" wrapText="1"/>
    </xf>
    <xf numFmtId="0" fontId="2" fillId="0" borderId="18" xfId="0" applyFont="1" applyBorder="1" applyAlignment="1" applyProtection="1">
      <alignment horizontal="left" vertical="top" wrapText="1"/>
    </xf>
    <xf numFmtId="0" fontId="2" fillId="0" borderId="19" xfId="0" applyFont="1" applyBorder="1" applyAlignment="1" applyProtection="1">
      <alignment horizontal="left" vertical="top" wrapText="1"/>
    </xf>
    <xf numFmtId="4" fontId="14" fillId="0" borderId="7" xfId="3" applyNumberFormat="1" applyFont="1" applyBorder="1" applyAlignment="1">
      <alignment wrapText="1"/>
    </xf>
    <xf numFmtId="0" fontId="15" fillId="0" borderId="7" xfId="3" applyFont="1" applyBorder="1" applyAlignment="1">
      <alignment wrapText="1"/>
    </xf>
    <xf numFmtId="49" fontId="14" fillId="0" borderId="7" xfId="3" applyNumberFormat="1" applyFont="1" applyBorder="1" applyAlignment="1">
      <alignment wrapText="1"/>
    </xf>
    <xf numFmtId="49" fontId="15" fillId="0" borderId="7" xfId="3" applyNumberFormat="1" applyFont="1" applyBorder="1" applyAlignment="1">
      <alignment wrapText="1"/>
    </xf>
    <xf numFmtId="0" fontId="3" fillId="0" borderId="18" xfId="0" applyFont="1" applyBorder="1" applyAlignment="1" applyProtection="1">
      <alignment horizontal="left" vertical="top" wrapText="1"/>
    </xf>
    <xf numFmtId="0" fontId="3" fillId="0" borderId="19" xfId="0" applyFont="1" applyBorder="1" applyAlignment="1" applyProtection="1">
      <alignment horizontal="left" vertical="top" wrapText="1"/>
    </xf>
    <xf numFmtId="0" fontId="2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top" wrapText="1"/>
    </xf>
    <xf numFmtId="0" fontId="3" fillId="0" borderId="11" xfId="0" applyFont="1" applyBorder="1" applyAlignment="1" applyProtection="1">
      <alignment horizontal="center" vertical="top" wrapText="1"/>
    </xf>
    <xf numFmtId="0" fontId="3" fillId="0" borderId="10" xfId="0" applyFont="1" applyBorder="1" applyAlignment="1" applyProtection="1">
      <alignment horizontal="center" vertical="top" wrapText="1"/>
    </xf>
    <xf numFmtId="165" fontId="3" fillId="0" borderId="9" xfId="2" applyNumberFormat="1" applyFont="1" applyBorder="1" applyAlignment="1" applyProtection="1">
      <alignment horizontal="center" vertical="center" wrapText="1"/>
    </xf>
    <xf numFmtId="165" fontId="3" fillId="0" borderId="10" xfId="2" applyNumberFormat="1" applyFont="1" applyBorder="1" applyAlignment="1" applyProtection="1">
      <alignment horizontal="center" vertical="center" wrapText="1"/>
    </xf>
    <xf numFmtId="165" fontId="3" fillId="0" borderId="17" xfId="2" applyNumberFormat="1" applyFont="1" applyBorder="1" applyAlignment="1" applyProtection="1">
      <alignment horizontal="center" vertical="center" wrapText="1"/>
    </xf>
    <xf numFmtId="165" fontId="3" fillId="0" borderId="16" xfId="2" applyNumberFormat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14" xfId="0" applyFont="1" applyBorder="1" applyAlignment="1" applyProtection="1">
      <alignment horizontal="center" vertical="top" wrapText="1"/>
    </xf>
    <xf numFmtId="0" fontId="3" fillId="0" borderId="13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 wrapText="1"/>
    </xf>
    <xf numFmtId="0" fontId="3" fillId="0" borderId="14" xfId="0" applyFont="1" applyBorder="1" applyAlignment="1" applyProtection="1">
      <alignment vertical="top" wrapText="1"/>
    </xf>
    <xf numFmtId="0" fontId="3" fillId="0" borderId="17" xfId="0" applyFont="1" applyBorder="1" applyAlignment="1" applyProtection="1">
      <alignment vertical="top" wrapText="1"/>
    </xf>
    <xf numFmtId="0" fontId="3" fillId="0" borderId="15" xfId="0" applyFont="1" applyBorder="1" applyAlignment="1" applyProtection="1">
      <alignment vertical="top" wrapText="1"/>
    </xf>
    <xf numFmtId="0" fontId="3" fillId="0" borderId="16" xfId="0" applyFont="1" applyBorder="1" applyAlignment="1" applyProtection="1">
      <alignment vertical="top" wrapText="1"/>
    </xf>
    <xf numFmtId="0" fontId="3" fillId="4" borderId="18" xfId="0" applyFont="1" applyFill="1" applyBorder="1" applyAlignment="1" applyProtection="1">
      <alignment horizontal="left" vertical="top" wrapText="1"/>
    </xf>
    <xf numFmtId="0" fontId="3" fillId="4" borderId="19" xfId="0" applyFont="1" applyFill="1" applyBorder="1" applyAlignment="1" applyProtection="1">
      <alignment horizontal="left" vertical="top" wrapText="1"/>
    </xf>
    <xf numFmtId="0" fontId="2" fillId="4" borderId="18" xfId="0" applyFont="1" applyFill="1" applyBorder="1" applyAlignment="1" applyProtection="1">
      <alignment horizontal="left" vertical="top" wrapText="1"/>
    </xf>
    <xf numFmtId="0" fontId="2" fillId="4" borderId="19" xfId="0" applyFont="1" applyFill="1" applyBorder="1" applyAlignment="1" applyProtection="1">
      <alignment horizontal="left" vertical="top" wrapText="1"/>
    </xf>
    <xf numFmtId="0" fontId="2" fillId="0" borderId="9" xfId="0" applyFont="1" applyBorder="1" applyAlignment="1" applyProtection="1">
      <alignment horizontal="left" vertical="top" wrapText="1"/>
    </xf>
    <xf numFmtId="0" fontId="2" fillId="0" borderId="10" xfId="0" applyFont="1" applyBorder="1" applyAlignment="1" applyProtection="1">
      <alignment horizontal="left" vertical="top" wrapText="1"/>
    </xf>
    <xf numFmtId="0" fontId="2" fillId="0" borderId="17" xfId="0" applyFont="1" applyBorder="1" applyAlignment="1" applyProtection="1">
      <alignment horizontal="left" vertical="top" wrapText="1"/>
    </xf>
    <xf numFmtId="0" fontId="2" fillId="0" borderId="16" xfId="0" applyFont="1" applyBorder="1" applyAlignment="1" applyProtection="1">
      <alignment horizontal="left" vertical="top" wrapText="1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top" wrapText="1"/>
    </xf>
    <xf numFmtId="0" fontId="3" fillId="0" borderId="8" xfId="0" applyFont="1" applyBorder="1" applyAlignment="1" applyProtection="1">
      <alignment vertical="top" wrapText="1"/>
    </xf>
    <xf numFmtId="0" fontId="3" fillId="0" borderId="5" xfId="0" applyFont="1" applyBorder="1" applyAlignment="1" applyProtection="1">
      <alignment vertical="top" wrapText="1"/>
    </xf>
    <xf numFmtId="165" fontId="3" fillId="4" borderId="8" xfId="2" applyNumberFormat="1" applyFont="1" applyFill="1" applyBorder="1" applyAlignment="1" applyProtection="1">
      <alignment horizontal="right" vertical="top" wrapText="1"/>
      <protection locked="0"/>
    </xf>
    <xf numFmtId="165" fontId="3" fillId="4" borderId="5" xfId="2" applyNumberFormat="1" applyFont="1" applyFill="1" applyBorder="1" applyAlignment="1" applyProtection="1">
      <alignment horizontal="righ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</xf>
    <xf numFmtId="0" fontId="3" fillId="4" borderId="16" xfId="0" applyFont="1" applyFill="1" applyBorder="1" applyAlignment="1" applyProtection="1">
      <alignment horizontal="left" vertical="top" wrapText="1"/>
    </xf>
    <xf numFmtId="0" fontId="2" fillId="4" borderId="9" xfId="0" applyFont="1" applyFill="1" applyBorder="1" applyAlignment="1" applyProtection="1">
      <alignment horizontal="left" vertical="top" wrapText="1"/>
    </xf>
    <xf numFmtId="0" fontId="2" fillId="4" borderId="10" xfId="0" applyFont="1" applyFill="1" applyBorder="1" applyAlignment="1" applyProtection="1">
      <alignment horizontal="left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8" xfId="0" applyFont="1" applyFill="1" applyBorder="1" applyAlignment="1" applyProtection="1">
      <alignment vertical="top" wrapText="1"/>
    </xf>
    <xf numFmtId="0" fontId="3" fillId="4" borderId="5" xfId="0" applyFont="1" applyFill="1" applyBorder="1" applyAlignment="1" applyProtection="1">
      <alignment vertical="top" wrapText="1"/>
    </xf>
    <xf numFmtId="0" fontId="3" fillId="0" borderId="0" xfId="0" applyFont="1" applyAlignment="1" applyProtection="1">
      <alignment horizontal="center"/>
      <protection locked="0"/>
    </xf>
    <xf numFmtId="165" fontId="3" fillId="0" borderId="11" xfId="2" applyNumberFormat="1" applyFont="1" applyBorder="1" applyAlignment="1" applyProtection="1">
      <alignment horizontal="center"/>
    </xf>
    <xf numFmtId="0" fontId="14" fillId="0" borderId="18" xfId="3" applyFont="1" applyBorder="1" applyAlignment="1">
      <alignment wrapText="1"/>
    </xf>
    <xf numFmtId="0" fontId="14" fillId="0" borderId="20" xfId="3" applyFont="1" applyBorder="1" applyAlignment="1">
      <alignment wrapText="1"/>
    </xf>
    <xf numFmtId="0" fontId="14" fillId="0" borderId="19" xfId="3" applyFont="1" applyBorder="1" applyAlignment="1">
      <alignment wrapText="1"/>
    </xf>
    <xf numFmtId="49" fontId="14" fillId="0" borderId="18" xfId="3" applyNumberFormat="1" applyFont="1" applyBorder="1" applyAlignment="1">
      <alignment wrapText="1"/>
    </xf>
    <xf numFmtId="49" fontId="14" fillId="0" borderId="20" xfId="3" applyNumberFormat="1" applyFont="1" applyBorder="1" applyAlignment="1">
      <alignment wrapText="1"/>
    </xf>
    <xf numFmtId="49" fontId="14" fillId="0" borderId="19" xfId="3" applyNumberFormat="1" applyFont="1" applyBorder="1" applyAlignment="1">
      <alignment wrapText="1"/>
    </xf>
    <xf numFmtId="165" fontId="12" fillId="4" borderId="18" xfId="2" applyNumberFormat="1" applyFont="1" applyFill="1" applyBorder="1" applyAlignment="1" applyProtection="1">
      <alignment wrapText="1"/>
      <protection locked="0"/>
    </xf>
    <xf numFmtId="165" fontId="12" fillId="4" borderId="20" xfId="2" applyNumberFormat="1" applyFont="1" applyFill="1" applyBorder="1" applyAlignment="1" applyProtection="1">
      <alignment wrapText="1"/>
      <protection locked="0"/>
    </xf>
    <xf numFmtId="165" fontId="12" fillId="4" borderId="19" xfId="2" applyNumberFormat="1" applyFont="1" applyFill="1" applyBorder="1" applyAlignment="1" applyProtection="1">
      <alignment wrapText="1"/>
      <protection locked="0"/>
    </xf>
    <xf numFmtId="165" fontId="3" fillId="0" borderId="18" xfId="2" applyNumberFormat="1" applyFont="1" applyBorder="1" applyAlignment="1" applyProtection="1">
      <alignment wrapText="1"/>
      <protection locked="0"/>
    </xf>
    <xf numFmtId="165" fontId="3" fillId="0" borderId="20" xfId="2" applyNumberFormat="1" applyFont="1" applyBorder="1" applyAlignment="1" applyProtection="1">
      <alignment wrapText="1"/>
      <protection locked="0"/>
    </xf>
    <xf numFmtId="165" fontId="3" fillId="0" borderId="19" xfId="2" applyNumberFormat="1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/>
      <protection locked="0"/>
    </xf>
    <xf numFmtId="165" fontId="2" fillId="4" borderId="18" xfId="2" applyNumberFormat="1" applyFont="1" applyFill="1" applyBorder="1" applyAlignment="1" applyProtection="1">
      <alignment wrapText="1"/>
      <protection locked="0"/>
    </xf>
    <xf numFmtId="165" fontId="2" fillId="4" borderId="20" xfId="2" applyNumberFormat="1" applyFont="1" applyFill="1" applyBorder="1" applyAlignment="1" applyProtection="1">
      <alignment wrapText="1"/>
      <protection locked="0"/>
    </xf>
    <xf numFmtId="165" fontId="2" fillId="4" borderId="19" xfId="2" applyNumberFormat="1" applyFont="1" applyFill="1" applyBorder="1" applyAlignment="1" applyProtection="1">
      <alignment wrapText="1"/>
      <protection locked="0"/>
    </xf>
    <xf numFmtId="165" fontId="12" fillId="0" borderId="18" xfId="2" applyNumberFormat="1" applyFont="1" applyBorder="1" applyAlignment="1" applyProtection="1">
      <alignment wrapText="1"/>
      <protection locked="0"/>
    </xf>
    <xf numFmtId="165" fontId="12" fillId="0" borderId="20" xfId="2" applyNumberFormat="1" applyFont="1" applyBorder="1" applyAlignment="1" applyProtection="1">
      <alignment wrapText="1"/>
      <protection locked="0"/>
    </xf>
    <xf numFmtId="165" fontId="12" fillId="0" borderId="19" xfId="2" applyNumberFormat="1" applyFont="1" applyBorder="1" applyAlignment="1" applyProtection="1">
      <alignment wrapText="1"/>
      <protection locked="0"/>
    </xf>
    <xf numFmtId="165" fontId="3" fillId="4" borderId="18" xfId="2" applyNumberFormat="1" applyFont="1" applyFill="1" applyBorder="1" applyAlignment="1" applyProtection="1">
      <alignment wrapText="1"/>
      <protection locked="0"/>
    </xf>
    <xf numFmtId="165" fontId="3" fillId="4" borderId="20" xfId="2" applyNumberFormat="1" applyFont="1" applyFill="1" applyBorder="1" applyAlignment="1" applyProtection="1">
      <alignment wrapText="1"/>
      <protection locked="0"/>
    </xf>
    <xf numFmtId="165" fontId="3" fillId="4" borderId="19" xfId="2" applyNumberFormat="1" applyFont="1" applyFill="1" applyBorder="1" applyAlignment="1" applyProtection="1">
      <alignment wrapText="1"/>
      <protection locked="0"/>
    </xf>
    <xf numFmtId="165" fontId="2" fillId="0" borderId="18" xfId="2" applyNumberFormat="1" applyFont="1" applyBorder="1" applyAlignment="1" applyProtection="1">
      <alignment horizontal="center" wrapText="1"/>
    </xf>
    <xf numFmtId="165" fontId="2" fillId="0" borderId="20" xfId="2" applyNumberFormat="1" applyFont="1" applyBorder="1" applyAlignment="1" applyProtection="1">
      <alignment horizontal="center" wrapText="1"/>
    </xf>
    <xf numFmtId="165" fontId="2" fillId="0" borderId="19" xfId="2" applyNumberFormat="1" applyFont="1" applyBorder="1" applyAlignment="1" applyProtection="1">
      <alignment horizontal="center" wrapText="1"/>
    </xf>
    <xf numFmtId="0" fontId="2" fillId="0" borderId="18" xfId="0" applyFont="1" applyBorder="1" applyAlignment="1" applyProtection="1">
      <alignment horizontal="center" wrapText="1"/>
    </xf>
    <xf numFmtId="0" fontId="2" fillId="0" borderId="20" xfId="0" applyFont="1" applyBorder="1" applyAlignment="1" applyProtection="1">
      <alignment horizontal="center" wrapText="1"/>
    </xf>
    <xf numFmtId="0" fontId="2" fillId="0" borderId="19" xfId="0" applyFont="1" applyBorder="1" applyAlignment="1" applyProtection="1">
      <alignment horizontal="center" wrapText="1"/>
    </xf>
    <xf numFmtId="165" fontId="3" fillId="0" borderId="0" xfId="2" applyNumberFormat="1" applyFont="1" applyBorder="1" applyAlignment="1" applyProtection="1">
      <alignment horizontal="center"/>
    </xf>
    <xf numFmtId="0" fontId="2" fillId="2" borderId="29" xfId="0" applyFont="1" applyFill="1" applyBorder="1" applyAlignment="1" applyProtection="1">
      <alignment horizontal="center"/>
    </xf>
    <xf numFmtId="0" fontId="2" fillId="2" borderId="30" xfId="0" applyFont="1" applyFill="1" applyBorder="1" applyAlignment="1" applyProtection="1">
      <alignment horizontal="center"/>
    </xf>
    <xf numFmtId="0" fontId="2" fillId="2" borderId="31" xfId="0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165" fontId="3" fillId="0" borderId="9" xfId="2" applyNumberFormat="1" applyFont="1" applyBorder="1" applyAlignment="1" applyProtection="1">
      <alignment horizontal="center" vertical="top" wrapText="1"/>
    </xf>
    <xf numFmtId="165" fontId="3" fillId="0" borderId="11" xfId="2" applyNumberFormat="1" applyFont="1" applyBorder="1" applyAlignment="1" applyProtection="1">
      <alignment horizontal="center" vertical="top" wrapText="1"/>
    </xf>
    <xf numFmtId="165" fontId="3" fillId="0" borderId="10" xfId="2" applyNumberFormat="1" applyFont="1" applyBorder="1" applyAlignment="1" applyProtection="1">
      <alignment horizontal="center" vertical="top" wrapText="1"/>
    </xf>
    <xf numFmtId="165" fontId="3" fillId="0" borderId="13" xfId="2" applyNumberFormat="1" applyFont="1" applyBorder="1" applyAlignment="1" applyProtection="1">
      <alignment horizontal="center" vertical="top" wrapText="1"/>
    </xf>
    <xf numFmtId="165" fontId="3" fillId="0" borderId="0" xfId="2" applyNumberFormat="1" applyFont="1" applyBorder="1" applyAlignment="1" applyProtection="1">
      <alignment horizontal="center" vertical="top" wrapText="1"/>
    </xf>
    <xf numFmtId="165" fontId="3" fillId="0" borderId="14" xfId="2" applyNumberFormat="1" applyFont="1" applyBorder="1" applyAlignment="1" applyProtection="1">
      <alignment horizontal="center" vertical="top" wrapText="1"/>
    </xf>
    <xf numFmtId="165" fontId="3" fillId="0" borderId="13" xfId="2" applyNumberFormat="1" applyFont="1" applyBorder="1" applyAlignment="1" applyProtection="1">
      <alignment vertical="top" wrapText="1"/>
    </xf>
    <xf numFmtId="165" fontId="3" fillId="0" borderId="0" xfId="2" applyNumberFormat="1" applyFont="1" applyBorder="1" applyAlignment="1" applyProtection="1">
      <alignment vertical="top" wrapText="1"/>
    </xf>
    <xf numFmtId="165" fontId="3" fillId="0" borderId="14" xfId="2" applyNumberFormat="1" applyFont="1" applyBorder="1" applyAlignment="1" applyProtection="1">
      <alignment vertical="top" wrapText="1"/>
    </xf>
    <xf numFmtId="165" fontId="3" fillId="0" borderId="17" xfId="2" applyNumberFormat="1" applyFont="1" applyBorder="1" applyAlignment="1" applyProtection="1">
      <alignment vertical="top" wrapText="1"/>
    </xf>
    <xf numFmtId="165" fontId="3" fillId="0" borderId="15" xfId="2" applyNumberFormat="1" applyFont="1" applyBorder="1" applyAlignment="1" applyProtection="1">
      <alignment vertical="top" wrapText="1"/>
    </xf>
    <xf numFmtId="165" fontId="3" fillId="0" borderId="16" xfId="2" applyNumberFormat="1" applyFont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 vertical="top" wrapText="1"/>
    </xf>
    <xf numFmtId="49" fontId="3" fillId="2" borderId="21" xfId="0" applyNumberFormat="1" applyFont="1" applyFill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 readingOrder="1"/>
    </xf>
    <xf numFmtId="165" fontId="3" fillId="0" borderId="7" xfId="2" applyNumberFormat="1" applyFont="1" applyBorder="1" applyAlignment="1" applyProtection="1">
      <alignment horizontal="center" vertical="center" wrapText="1"/>
    </xf>
    <xf numFmtId="49" fontId="3" fillId="2" borderId="22" xfId="0" applyNumberFormat="1" applyFont="1" applyFill="1" applyBorder="1" applyAlignment="1" applyProtection="1">
      <alignment horizontal="center" wrapText="1"/>
    </xf>
    <xf numFmtId="0" fontId="3" fillId="0" borderId="7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/>
    </xf>
    <xf numFmtId="165" fontId="2" fillId="0" borderId="9" xfId="2" applyNumberFormat="1" applyFont="1" applyFill="1" applyBorder="1" applyAlignment="1" applyProtection="1">
      <alignment horizontal="right" wrapText="1"/>
    </xf>
    <xf numFmtId="165" fontId="3" fillId="0" borderId="10" xfId="2" applyNumberFormat="1" applyFont="1" applyBorder="1" applyAlignment="1" applyProtection="1">
      <alignment wrapText="1"/>
    </xf>
    <xf numFmtId="0" fontId="18" fillId="0" borderId="7" xfId="0" applyFont="1" applyBorder="1" applyAlignment="1" applyProtection="1">
      <alignment wrapText="1"/>
      <protection locked="0"/>
    </xf>
    <xf numFmtId="49" fontId="18" fillId="0" borderId="7" xfId="0" applyNumberFormat="1" applyFont="1" applyBorder="1" applyAlignment="1" applyProtection="1">
      <alignment wrapText="1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vertical="center" textRotation="90" wrapText="1"/>
    </xf>
    <xf numFmtId="165" fontId="3" fillId="0" borderId="7" xfId="2" applyNumberFormat="1" applyFont="1" applyBorder="1" applyAlignment="1" applyProtection="1">
      <alignment horizontal="center" vertical="top" wrapText="1"/>
    </xf>
    <xf numFmtId="165" fontId="3" fillId="0" borderId="7" xfId="2" applyNumberFormat="1" applyFont="1" applyBorder="1" applyAlignment="1" applyProtection="1">
      <alignment horizontal="center" vertical="center" textRotation="90" wrapText="1"/>
    </xf>
    <xf numFmtId="165" fontId="3" fillId="0" borderId="7" xfId="2" applyNumberFormat="1" applyFont="1" applyBorder="1" applyAlignment="1" applyProtection="1">
      <alignment vertical="top" wrapText="1"/>
    </xf>
    <xf numFmtId="165" fontId="3" fillId="0" borderId="7" xfId="2" applyNumberFormat="1" applyFont="1" applyBorder="1" applyAlignment="1" applyProtection="1">
      <alignment horizontal="center" textRotation="90" wrapText="1"/>
    </xf>
    <xf numFmtId="0" fontId="2" fillId="0" borderId="7" xfId="0" applyFont="1" applyBorder="1" applyAlignment="1" applyProtection="1">
      <alignment horizontal="center" vertical="top" wrapText="1"/>
      <protection locked="0"/>
    </xf>
    <xf numFmtId="165" fontId="3" fillId="0" borderId="7" xfId="2" applyNumberFormat="1" applyFont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</xf>
    <xf numFmtId="165" fontId="3" fillId="4" borderId="7" xfId="2" applyNumberFormat="1" applyFont="1" applyFill="1" applyBorder="1" applyAlignment="1" applyProtection="1">
      <alignment vertical="top" wrapText="1"/>
      <protection locked="0"/>
    </xf>
    <xf numFmtId="0" fontId="2" fillId="0" borderId="0" xfId="1" applyFont="1" applyBorder="1" applyAlignment="1" applyProtection="1">
      <alignment horizontal="center" wrapText="1"/>
    </xf>
    <xf numFmtId="0" fontId="3" fillId="0" borderId="15" xfId="0" applyFont="1" applyBorder="1" applyAlignment="1" applyProtection="1">
      <alignment wrapText="1"/>
    </xf>
    <xf numFmtId="0" fontId="3" fillId="5" borderId="3" xfId="1" applyFont="1" applyFill="1" applyBorder="1"/>
    <xf numFmtId="0" fontId="3" fillId="5" borderId="3" xfId="1" applyFont="1" applyFill="1" applyBorder="1" applyAlignment="1">
      <alignment wrapText="1"/>
    </xf>
    <xf numFmtId="0" fontId="3" fillId="5" borderId="3" xfId="1" applyFont="1" applyFill="1" applyBorder="1" applyAlignment="1">
      <alignment horizontal="left" wrapText="1"/>
    </xf>
    <xf numFmtId="0" fontId="19" fillId="0" borderId="24" xfId="1" applyFont="1" applyBorder="1" applyAlignment="1">
      <alignment horizontal="left" wrapText="1"/>
    </xf>
    <xf numFmtId="0" fontId="19" fillId="0" borderId="25" xfId="1" applyFont="1" applyBorder="1" applyAlignment="1">
      <alignment horizontal="left"/>
    </xf>
    <xf numFmtId="0" fontId="19" fillId="0" borderId="25" xfId="1" applyFont="1" applyBorder="1" applyAlignment="1">
      <alignment horizontal="left" wrapText="1"/>
    </xf>
    <xf numFmtId="0" fontId="19" fillId="0" borderId="0" xfId="3" applyFont="1" applyAlignment="1">
      <alignment wrapText="1"/>
    </xf>
    <xf numFmtId="0" fontId="19" fillId="0" borderId="25" xfId="1" applyFont="1" applyFill="1" applyBorder="1" applyAlignment="1">
      <alignment horizontal="left"/>
    </xf>
    <xf numFmtId="0" fontId="19" fillId="5" borderId="25" xfId="3" applyFont="1" applyFill="1" applyBorder="1" applyAlignment="1">
      <alignment horizontal="left" vertical="center" wrapText="1"/>
    </xf>
    <xf numFmtId="0" fontId="3" fillId="5" borderId="4" xfId="1" applyFont="1" applyFill="1" applyBorder="1" applyAlignment="1">
      <alignment horizontal="center"/>
    </xf>
    <xf numFmtId="0" fontId="19" fillId="5" borderId="27" xfId="1" applyFont="1" applyFill="1" applyBorder="1" applyAlignment="1">
      <alignment horizontal="left"/>
    </xf>
    <xf numFmtId="0" fontId="19" fillId="0" borderId="3" xfId="1" applyFont="1" applyBorder="1"/>
    <xf numFmtId="0" fontId="20" fillId="0" borderId="0" xfId="0" applyFont="1"/>
    <xf numFmtId="0" fontId="19" fillId="0" borderId="26" xfId="3" applyFont="1" applyBorder="1"/>
    <xf numFmtId="0" fontId="11" fillId="0" borderId="3" xfId="5" applyBorder="1" applyAlignment="1" applyProtection="1"/>
  </cellXfs>
  <cellStyles count="7">
    <cellStyle name="Comma" xfId="2" builtinId="3"/>
    <cellStyle name="Comma 2" xfId="4" xr:uid="{00000000-0005-0000-0000-000001000000}"/>
    <cellStyle name="Hyperlink" xfId="5" builtinId="8"/>
    <cellStyle name="ja" xfId="6" xr:uid="{00000000-0005-0000-0000-000003000000}"/>
    <cellStyle name="Normal" xfId="0" builtinId="0"/>
    <cellStyle name="Normal 2" xfId="3" xr:uid="{00000000-0005-0000-0000-000005000000}"/>
    <cellStyle name="Normal_TFI-FIN" xfId="1" xr:uid="{00000000-0005-0000-0000-000006000000}"/>
  </cellStyles>
  <dxfs count="0"/>
  <tableStyles count="0" defaultTableStyle="TableStyleMedium2" defaultPivotStyle="PivotStyleMedium9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ivaratuzla.ba/" TargetMode="External"/><Relationship Id="rId1" Type="http://schemas.openxmlformats.org/officeDocument/2006/relationships/hyperlink" Target="mailto:pivara@pivaratuzla.com.ba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201"/>
  <sheetViews>
    <sheetView tabSelected="1" workbookViewId="0">
      <selection activeCell="G27" sqref="G27"/>
    </sheetView>
  </sheetViews>
  <sheetFormatPr defaultRowHeight="15"/>
  <cols>
    <col min="1" max="1" width="60.5703125" style="24" customWidth="1"/>
    <col min="2" max="2" width="60.42578125" style="23" customWidth="1"/>
  </cols>
  <sheetData>
    <row r="1" spans="1:2">
      <c r="A1" s="1" t="s">
        <v>0</v>
      </c>
      <c r="B1" s="2" t="s">
        <v>1</v>
      </c>
    </row>
    <row r="2" spans="1:2">
      <c r="A2" s="3" t="s">
        <v>664</v>
      </c>
      <c r="B2" s="4" t="s">
        <v>2</v>
      </c>
    </row>
    <row r="3" spans="1:2" ht="15.75" thickBot="1">
      <c r="A3" s="5" t="s">
        <v>3</v>
      </c>
      <c r="B3" s="5" t="s">
        <v>4</v>
      </c>
    </row>
    <row r="4" spans="1:2" ht="15.75" thickTop="1">
      <c r="A4" s="6" t="s">
        <v>5</v>
      </c>
      <c r="B4" s="74"/>
    </row>
    <row r="5" spans="1:2">
      <c r="A5" s="7" t="s">
        <v>6</v>
      </c>
      <c r="B5" s="75"/>
    </row>
    <row r="6" spans="1:2" ht="18" customHeight="1">
      <c r="A6" s="8" t="s">
        <v>7</v>
      </c>
      <c r="B6" s="308" t="s">
        <v>675</v>
      </c>
    </row>
    <row r="7" spans="1:2">
      <c r="A7" s="9" t="s">
        <v>8</v>
      </c>
      <c r="B7" s="309" t="s">
        <v>673</v>
      </c>
    </row>
    <row r="8" spans="1:2">
      <c r="A8" s="10" t="s">
        <v>9</v>
      </c>
      <c r="B8" s="310" t="s">
        <v>645</v>
      </c>
    </row>
    <row r="9" spans="1:2">
      <c r="A9" s="9" t="s">
        <v>10</v>
      </c>
      <c r="B9" s="77" t="s">
        <v>674</v>
      </c>
    </row>
    <row r="10" spans="1:2">
      <c r="A10" s="9" t="s">
        <v>11</v>
      </c>
      <c r="B10" s="319" t="s">
        <v>676</v>
      </c>
    </row>
    <row r="11" spans="1:2">
      <c r="A11" s="11" t="s">
        <v>12</v>
      </c>
      <c r="B11" s="309" t="s">
        <v>646</v>
      </c>
    </row>
    <row r="12" spans="1:2">
      <c r="A12" s="11" t="s">
        <v>13</v>
      </c>
      <c r="B12" s="309">
        <v>219</v>
      </c>
    </row>
    <row r="13" spans="1:2">
      <c r="A13" s="11" t="s">
        <v>14</v>
      </c>
      <c r="B13" s="309">
        <v>2</v>
      </c>
    </row>
    <row r="14" spans="1:2">
      <c r="A14" s="11" t="s">
        <v>15</v>
      </c>
      <c r="B14" s="317" t="s">
        <v>654</v>
      </c>
    </row>
    <row r="15" spans="1:2" ht="25.5">
      <c r="A15" s="11" t="s">
        <v>16</v>
      </c>
      <c r="B15" s="318" t="s">
        <v>647</v>
      </c>
    </row>
    <row r="16" spans="1:2">
      <c r="A16" s="11" t="s">
        <v>17</v>
      </c>
      <c r="B16" s="309" t="s">
        <v>670</v>
      </c>
    </row>
    <row r="17" spans="1:10">
      <c r="A17" s="12" t="s">
        <v>18</v>
      </c>
      <c r="B17" s="309"/>
    </row>
    <row r="18" spans="1:10">
      <c r="A18" s="11" t="s">
        <v>19</v>
      </c>
      <c r="B18" s="311" t="s">
        <v>648</v>
      </c>
    </row>
    <row r="19" spans="1:10">
      <c r="A19" s="11" t="s">
        <v>20</v>
      </c>
      <c r="B19" s="75"/>
    </row>
    <row r="20" spans="1:10" ht="51">
      <c r="A20" s="11" t="s">
        <v>21</v>
      </c>
      <c r="B20" s="316">
        <v>0</v>
      </c>
      <c r="J20">
        <f>2.31*168</f>
        <v>388.08</v>
      </c>
    </row>
    <row r="21" spans="1:10">
      <c r="A21" s="13" t="s">
        <v>22</v>
      </c>
      <c r="B21" s="75"/>
    </row>
    <row r="22" spans="1:10">
      <c r="A22" s="14" t="s">
        <v>23</v>
      </c>
      <c r="B22" s="315">
        <v>271</v>
      </c>
    </row>
    <row r="23" spans="1:10" ht="25.5">
      <c r="A23" s="11" t="s">
        <v>24</v>
      </c>
      <c r="B23" s="312" t="s">
        <v>672</v>
      </c>
    </row>
    <row r="24" spans="1:10" ht="50.25" customHeight="1">
      <c r="A24" s="11" t="s">
        <v>25</v>
      </c>
      <c r="B24" s="313" t="s">
        <v>665</v>
      </c>
    </row>
    <row r="25" spans="1:10" ht="27">
      <c r="A25" s="12" t="s">
        <v>26</v>
      </c>
      <c r="B25" s="314"/>
    </row>
    <row r="26" spans="1:10" ht="38.25">
      <c r="A26" s="14" t="s">
        <v>27</v>
      </c>
      <c r="B26" s="313" t="s">
        <v>678</v>
      </c>
    </row>
    <row r="27" spans="1:10" ht="27">
      <c r="A27" s="12" t="s">
        <v>28</v>
      </c>
      <c r="B27" s="75"/>
    </row>
    <row r="28" spans="1:10">
      <c r="A28" s="14" t="s">
        <v>29</v>
      </c>
      <c r="B28" s="305" t="s">
        <v>677</v>
      </c>
    </row>
    <row r="29" spans="1:10" ht="153.75">
      <c r="A29" s="11" t="s">
        <v>30</v>
      </c>
      <c r="B29" s="306" t="s">
        <v>690</v>
      </c>
    </row>
    <row r="30" spans="1:10" ht="90">
      <c r="A30" s="11" t="s">
        <v>31</v>
      </c>
      <c r="B30" s="307" t="s">
        <v>691</v>
      </c>
    </row>
    <row r="31" spans="1:10">
      <c r="A31" s="13" t="s">
        <v>32</v>
      </c>
      <c r="B31" s="305"/>
    </row>
    <row r="32" spans="1:10">
      <c r="A32" s="11" t="s">
        <v>33</v>
      </c>
      <c r="B32" s="305"/>
    </row>
    <row r="33" spans="1:2" ht="38.25">
      <c r="A33" s="11" t="s">
        <v>34</v>
      </c>
      <c r="B33" s="305"/>
    </row>
    <row r="34" spans="1:2" ht="38.25">
      <c r="A34" s="11" t="s">
        <v>35</v>
      </c>
      <c r="B34" s="305"/>
    </row>
    <row r="35" spans="1:2" ht="38.25">
      <c r="A35" s="11" t="s">
        <v>36</v>
      </c>
      <c r="B35" s="78"/>
    </row>
    <row r="36" spans="1:2" ht="38.25">
      <c r="A36" s="15" t="s">
        <v>37</v>
      </c>
      <c r="B36" s="76"/>
    </row>
    <row r="37" spans="1:2">
      <c r="A37" s="16"/>
      <c r="B37" s="17"/>
    </row>
    <row r="38" spans="1:2">
      <c r="A38" s="18" t="s">
        <v>666</v>
      </c>
      <c r="B38" s="19"/>
    </row>
    <row r="39" spans="1:2">
      <c r="A39" s="20"/>
      <c r="B39" s="21"/>
    </row>
    <row r="40" spans="1:2">
      <c r="A40" s="16"/>
      <c r="B40" s="22" t="s">
        <v>671</v>
      </c>
    </row>
    <row r="41" spans="1:2">
      <c r="A41" s="16"/>
      <c r="B41" s="21"/>
    </row>
    <row r="42" spans="1:2">
      <c r="A42" s="16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6"/>
      <c r="B46" s="17"/>
    </row>
    <row r="47" spans="1:2">
      <c r="A47" s="16"/>
      <c r="B47" s="17"/>
    </row>
    <row r="48" spans="1:2">
      <c r="A48" s="16"/>
      <c r="B48" s="17"/>
    </row>
    <row r="49" spans="1:2">
      <c r="A49" s="16"/>
      <c r="B49" s="17"/>
    </row>
    <row r="50" spans="1:2">
      <c r="A50" s="16"/>
      <c r="B50" s="17"/>
    </row>
    <row r="51" spans="1:2">
      <c r="A51" s="16"/>
      <c r="B51" s="17"/>
    </row>
    <row r="52" spans="1:2">
      <c r="A52" s="16"/>
      <c r="B52" s="17"/>
    </row>
    <row r="53" spans="1:2">
      <c r="A53" s="16"/>
      <c r="B53" s="17"/>
    </row>
    <row r="54" spans="1:2">
      <c r="A54" s="16"/>
      <c r="B54" s="17"/>
    </row>
    <row r="55" spans="1:2">
      <c r="A55" s="16"/>
      <c r="B55" s="17"/>
    </row>
    <row r="56" spans="1:2">
      <c r="A56" s="16"/>
      <c r="B56" s="17"/>
    </row>
    <row r="57" spans="1:2">
      <c r="A57" s="16"/>
      <c r="B57" s="17"/>
    </row>
    <row r="58" spans="1:2">
      <c r="A58" s="16"/>
      <c r="B58" s="17"/>
    </row>
    <row r="59" spans="1:2">
      <c r="A59" s="16"/>
      <c r="B59" s="17"/>
    </row>
    <row r="60" spans="1:2">
      <c r="A60" s="16"/>
      <c r="B60" s="17"/>
    </row>
    <row r="61" spans="1:2">
      <c r="A61" s="16"/>
      <c r="B61" s="17"/>
    </row>
    <row r="62" spans="1:2">
      <c r="A62" s="16"/>
      <c r="B62" s="17"/>
    </row>
    <row r="63" spans="1:2">
      <c r="A63" s="16"/>
      <c r="B63" s="17"/>
    </row>
    <row r="64" spans="1:2">
      <c r="A64" s="16"/>
      <c r="B64" s="17"/>
    </row>
    <row r="65" spans="1:2">
      <c r="A65" s="16"/>
      <c r="B65" s="17"/>
    </row>
    <row r="66" spans="1:2">
      <c r="A66" s="16"/>
      <c r="B66" s="17"/>
    </row>
    <row r="67" spans="1:2">
      <c r="A67" s="16"/>
      <c r="B67" s="17"/>
    </row>
    <row r="68" spans="1:2">
      <c r="A68" s="16"/>
      <c r="B68" s="17"/>
    </row>
    <row r="69" spans="1:2">
      <c r="A69" s="16"/>
      <c r="B69" s="17"/>
    </row>
    <row r="70" spans="1:2">
      <c r="A70" s="16"/>
      <c r="B70" s="17"/>
    </row>
    <row r="71" spans="1:2">
      <c r="A71" s="16"/>
      <c r="B71" s="17"/>
    </row>
    <row r="72" spans="1:2">
      <c r="A72" s="16"/>
      <c r="B72" s="17"/>
    </row>
    <row r="73" spans="1:2">
      <c r="A73" s="16"/>
      <c r="B73" s="17"/>
    </row>
    <row r="74" spans="1:2">
      <c r="A74" s="16"/>
      <c r="B74" s="17"/>
    </row>
    <row r="75" spans="1:2">
      <c r="A75" s="16"/>
      <c r="B75" s="17"/>
    </row>
    <row r="76" spans="1:2">
      <c r="A76" s="16"/>
      <c r="B76" s="17"/>
    </row>
    <row r="77" spans="1:2">
      <c r="A77" s="16"/>
      <c r="B77" s="17"/>
    </row>
    <row r="78" spans="1:2">
      <c r="A78" s="16"/>
      <c r="B78" s="17"/>
    </row>
    <row r="79" spans="1:2">
      <c r="A79" s="16"/>
      <c r="B79" s="17"/>
    </row>
    <row r="80" spans="1:2">
      <c r="A80" s="16"/>
      <c r="B80" s="17"/>
    </row>
    <row r="81" spans="1:2">
      <c r="A81" s="16"/>
      <c r="B81" s="17"/>
    </row>
    <row r="82" spans="1:2">
      <c r="A82" s="16"/>
      <c r="B82" s="17"/>
    </row>
    <row r="83" spans="1:2">
      <c r="A83" s="16"/>
      <c r="B83" s="17"/>
    </row>
    <row r="84" spans="1:2">
      <c r="A84" s="16"/>
      <c r="B84" s="17"/>
    </row>
    <row r="85" spans="1:2">
      <c r="A85" s="16"/>
      <c r="B85" s="17"/>
    </row>
    <row r="86" spans="1:2">
      <c r="A86" s="16"/>
      <c r="B86" s="17"/>
    </row>
    <row r="87" spans="1:2">
      <c r="A87" s="16"/>
      <c r="B87" s="17"/>
    </row>
    <row r="88" spans="1:2">
      <c r="A88" s="16"/>
      <c r="B88" s="17"/>
    </row>
    <row r="89" spans="1:2">
      <c r="A89" s="16"/>
      <c r="B89" s="17"/>
    </row>
    <row r="90" spans="1:2">
      <c r="A90" s="16"/>
      <c r="B90" s="17"/>
    </row>
    <row r="91" spans="1:2">
      <c r="A91" s="16"/>
      <c r="B91" s="17"/>
    </row>
    <row r="92" spans="1:2">
      <c r="A92" s="16"/>
      <c r="B92" s="17"/>
    </row>
    <row r="93" spans="1:2">
      <c r="A93" s="16"/>
      <c r="B93" s="17"/>
    </row>
    <row r="94" spans="1:2">
      <c r="A94" s="16"/>
      <c r="B94" s="17"/>
    </row>
    <row r="95" spans="1:2">
      <c r="A95" s="16"/>
      <c r="B95" s="17"/>
    </row>
    <row r="96" spans="1:2">
      <c r="A96" s="16"/>
      <c r="B96" s="17"/>
    </row>
    <row r="97" spans="1:2">
      <c r="A97" s="16"/>
      <c r="B97" s="17"/>
    </row>
    <row r="98" spans="1:2">
      <c r="A98" s="16"/>
      <c r="B98" s="17"/>
    </row>
    <row r="99" spans="1:2">
      <c r="A99" s="16"/>
      <c r="B99" s="17"/>
    </row>
    <row r="100" spans="1:2">
      <c r="A100" s="16"/>
      <c r="B100" s="17"/>
    </row>
    <row r="101" spans="1:2">
      <c r="A101" s="16"/>
      <c r="B101" s="17"/>
    </row>
    <row r="102" spans="1:2">
      <c r="A102" s="16"/>
      <c r="B102" s="17"/>
    </row>
    <row r="103" spans="1:2">
      <c r="A103" s="16"/>
      <c r="B103" s="17"/>
    </row>
    <row r="104" spans="1:2">
      <c r="A104" s="16"/>
      <c r="B104" s="17"/>
    </row>
    <row r="105" spans="1:2">
      <c r="A105" s="16"/>
      <c r="B105" s="17"/>
    </row>
    <row r="106" spans="1:2">
      <c r="A106" s="16"/>
      <c r="B106" s="17"/>
    </row>
    <row r="107" spans="1:2">
      <c r="A107" s="16"/>
      <c r="B107" s="17"/>
    </row>
    <row r="108" spans="1:2">
      <c r="A108" s="16"/>
      <c r="B108" s="17"/>
    </row>
    <row r="109" spans="1:2">
      <c r="A109" s="16"/>
      <c r="B109" s="17"/>
    </row>
    <row r="110" spans="1:2">
      <c r="A110" s="16"/>
      <c r="B110" s="17"/>
    </row>
    <row r="111" spans="1:2">
      <c r="A111" s="16"/>
      <c r="B111" s="17"/>
    </row>
    <row r="112" spans="1:2">
      <c r="A112" s="16"/>
      <c r="B112" s="17"/>
    </row>
    <row r="113" spans="1:2">
      <c r="A113" s="16"/>
      <c r="B113" s="17"/>
    </row>
    <row r="114" spans="1:2">
      <c r="A114" s="16"/>
      <c r="B114" s="17"/>
    </row>
    <row r="115" spans="1:2">
      <c r="A115" s="16"/>
      <c r="B115" s="17"/>
    </row>
    <row r="116" spans="1:2">
      <c r="A116" s="16"/>
      <c r="B116" s="17"/>
    </row>
    <row r="117" spans="1:2">
      <c r="A117" s="16"/>
      <c r="B117" s="17"/>
    </row>
    <row r="118" spans="1:2">
      <c r="A118" s="16"/>
      <c r="B118" s="17"/>
    </row>
    <row r="119" spans="1:2">
      <c r="A119" s="16"/>
      <c r="B119" s="17"/>
    </row>
    <row r="120" spans="1:2">
      <c r="A120" s="16"/>
      <c r="B120" s="17"/>
    </row>
    <row r="121" spans="1:2">
      <c r="A121" s="16"/>
      <c r="B121" s="17"/>
    </row>
    <row r="122" spans="1:2">
      <c r="A122" s="16"/>
      <c r="B122" s="17"/>
    </row>
    <row r="123" spans="1:2">
      <c r="A123" s="16"/>
      <c r="B123" s="17"/>
    </row>
    <row r="124" spans="1:2">
      <c r="A124" s="16"/>
      <c r="B124" s="17"/>
    </row>
    <row r="125" spans="1:2">
      <c r="A125" s="16"/>
      <c r="B125" s="17"/>
    </row>
    <row r="126" spans="1:2">
      <c r="A126" s="16"/>
      <c r="B126" s="17"/>
    </row>
    <row r="127" spans="1:2">
      <c r="A127" s="16"/>
      <c r="B127" s="17"/>
    </row>
    <row r="128" spans="1:2">
      <c r="A128" s="16"/>
      <c r="B128" s="17"/>
    </row>
    <row r="129" spans="1:2">
      <c r="A129" s="16"/>
      <c r="B129" s="17"/>
    </row>
    <row r="130" spans="1:2">
      <c r="A130" s="16"/>
      <c r="B130" s="17"/>
    </row>
    <row r="131" spans="1:2">
      <c r="A131" s="16"/>
      <c r="B131" s="17"/>
    </row>
    <row r="132" spans="1:2">
      <c r="A132" s="16"/>
      <c r="B132" s="17"/>
    </row>
    <row r="133" spans="1:2">
      <c r="A133" s="16"/>
      <c r="B133" s="17"/>
    </row>
    <row r="134" spans="1:2">
      <c r="A134" s="16"/>
      <c r="B134" s="17"/>
    </row>
    <row r="135" spans="1:2">
      <c r="A135" s="16"/>
      <c r="B135" s="17"/>
    </row>
    <row r="136" spans="1:2">
      <c r="A136" s="16"/>
      <c r="B136" s="17"/>
    </row>
    <row r="137" spans="1:2">
      <c r="A137" s="16"/>
      <c r="B137" s="17"/>
    </row>
    <row r="138" spans="1:2">
      <c r="A138" s="16"/>
      <c r="B138" s="17"/>
    </row>
    <row r="139" spans="1:2">
      <c r="A139" s="16"/>
      <c r="B139" s="17"/>
    </row>
    <row r="140" spans="1:2">
      <c r="A140" s="16"/>
      <c r="B140" s="17"/>
    </row>
    <row r="141" spans="1:2">
      <c r="A141" s="16"/>
      <c r="B141" s="17"/>
    </row>
    <row r="142" spans="1:2">
      <c r="A142" s="16"/>
      <c r="B142" s="17"/>
    </row>
    <row r="143" spans="1:2">
      <c r="A143" s="16"/>
      <c r="B143" s="17"/>
    </row>
    <row r="144" spans="1:2">
      <c r="A144" s="16"/>
      <c r="B144" s="17"/>
    </row>
    <row r="145" spans="1:2">
      <c r="A145" s="16"/>
      <c r="B145" s="17"/>
    </row>
    <row r="146" spans="1:2">
      <c r="A146" s="16"/>
      <c r="B146" s="17"/>
    </row>
    <row r="147" spans="1:2">
      <c r="A147" s="16"/>
      <c r="B147" s="17"/>
    </row>
    <row r="148" spans="1:2">
      <c r="A148" s="16"/>
      <c r="B148" s="17"/>
    </row>
    <row r="149" spans="1:2">
      <c r="A149" s="16"/>
      <c r="B149" s="17"/>
    </row>
    <row r="150" spans="1:2">
      <c r="A150" s="16"/>
      <c r="B150" s="17"/>
    </row>
    <row r="151" spans="1:2">
      <c r="A151" s="16"/>
      <c r="B151" s="17"/>
    </row>
    <row r="152" spans="1:2">
      <c r="A152" s="16"/>
      <c r="B152" s="17"/>
    </row>
    <row r="153" spans="1:2">
      <c r="A153" s="16"/>
      <c r="B153" s="17"/>
    </row>
    <row r="154" spans="1:2">
      <c r="A154" s="16"/>
      <c r="B154" s="17"/>
    </row>
    <row r="155" spans="1:2">
      <c r="A155" s="16"/>
      <c r="B155" s="17"/>
    </row>
    <row r="156" spans="1:2">
      <c r="A156" s="16"/>
      <c r="B156" s="17"/>
    </row>
    <row r="157" spans="1:2">
      <c r="A157" s="16"/>
      <c r="B157" s="17"/>
    </row>
    <row r="158" spans="1:2">
      <c r="A158" s="16"/>
      <c r="B158" s="17"/>
    </row>
    <row r="159" spans="1:2">
      <c r="A159" s="16"/>
      <c r="B159" s="17"/>
    </row>
    <row r="160" spans="1:2">
      <c r="A160" s="16"/>
      <c r="B160" s="17"/>
    </row>
    <row r="161" spans="1:2">
      <c r="A161" s="16"/>
      <c r="B161" s="17"/>
    </row>
    <row r="162" spans="1:2">
      <c r="A162" s="16"/>
      <c r="B162" s="17"/>
    </row>
    <row r="163" spans="1:2">
      <c r="A163" s="16"/>
      <c r="B163" s="17"/>
    </row>
    <row r="164" spans="1:2">
      <c r="A164" s="16"/>
      <c r="B164" s="17"/>
    </row>
    <row r="165" spans="1:2">
      <c r="A165" s="16"/>
      <c r="B165" s="17"/>
    </row>
    <row r="166" spans="1:2">
      <c r="A166" s="16"/>
      <c r="B166" s="17"/>
    </row>
    <row r="167" spans="1:2">
      <c r="A167" s="16"/>
      <c r="B167" s="17"/>
    </row>
    <row r="168" spans="1:2">
      <c r="A168" s="16"/>
      <c r="B168" s="17"/>
    </row>
    <row r="169" spans="1:2">
      <c r="A169" s="16"/>
      <c r="B169" s="17"/>
    </row>
    <row r="170" spans="1:2">
      <c r="A170" s="16"/>
      <c r="B170" s="17"/>
    </row>
    <row r="171" spans="1:2">
      <c r="A171" s="16"/>
      <c r="B171" s="17"/>
    </row>
    <row r="172" spans="1:2">
      <c r="A172" s="16"/>
      <c r="B172" s="17"/>
    </row>
    <row r="173" spans="1:2">
      <c r="A173" s="16"/>
      <c r="B173" s="17"/>
    </row>
    <row r="174" spans="1:2">
      <c r="A174" s="16"/>
      <c r="B174" s="17"/>
    </row>
    <row r="175" spans="1:2">
      <c r="A175" s="16"/>
      <c r="B175" s="17"/>
    </row>
    <row r="176" spans="1:2">
      <c r="A176" s="16"/>
      <c r="B176" s="17"/>
    </row>
    <row r="177" spans="1:2">
      <c r="A177" s="16"/>
      <c r="B177" s="17"/>
    </row>
    <row r="178" spans="1:2">
      <c r="A178" s="16"/>
      <c r="B178" s="17"/>
    </row>
    <row r="179" spans="1:2">
      <c r="A179" s="16"/>
      <c r="B179" s="17"/>
    </row>
    <row r="180" spans="1:2">
      <c r="A180" s="16"/>
      <c r="B180" s="17"/>
    </row>
    <row r="181" spans="1:2">
      <c r="A181" s="16"/>
      <c r="B181" s="17"/>
    </row>
    <row r="182" spans="1:2">
      <c r="A182" s="16"/>
      <c r="B182" s="17"/>
    </row>
    <row r="183" spans="1:2">
      <c r="A183" s="16"/>
      <c r="B183" s="17"/>
    </row>
    <row r="184" spans="1:2">
      <c r="A184" s="16"/>
      <c r="B184" s="17"/>
    </row>
    <row r="185" spans="1:2">
      <c r="A185" s="16"/>
      <c r="B185" s="17"/>
    </row>
    <row r="186" spans="1:2">
      <c r="A186" s="16"/>
      <c r="B186" s="17"/>
    </row>
    <row r="187" spans="1:2">
      <c r="A187" s="16"/>
      <c r="B187" s="17"/>
    </row>
    <row r="188" spans="1:2">
      <c r="A188" s="16"/>
      <c r="B188" s="17"/>
    </row>
    <row r="189" spans="1:2">
      <c r="A189" s="16"/>
      <c r="B189" s="17"/>
    </row>
    <row r="190" spans="1:2">
      <c r="A190" s="16"/>
      <c r="B190" s="17"/>
    </row>
    <row r="191" spans="1:2">
      <c r="A191" s="16"/>
      <c r="B191" s="17"/>
    </row>
    <row r="192" spans="1:2">
      <c r="A192" s="16"/>
      <c r="B192" s="17"/>
    </row>
    <row r="193" spans="1:2">
      <c r="A193" s="16"/>
      <c r="B193" s="17"/>
    </row>
    <row r="194" spans="1:2">
      <c r="A194" s="16"/>
      <c r="B194" s="17"/>
    </row>
    <row r="195" spans="1:2">
      <c r="A195" s="16"/>
      <c r="B195" s="17"/>
    </row>
    <row r="196" spans="1:2">
      <c r="A196" s="16"/>
      <c r="B196" s="17"/>
    </row>
    <row r="197" spans="1:2">
      <c r="A197" s="16"/>
      <c r="B197" s="17"/>
    </row>
    <row r="198" spans="1:2">
      <c r="A198" s="16"/>
      <c r="B198" s="17"/>
    </row>
    <row r="199" spans="1:2">
      <c r="A199" s="16"/>
      <c r="B199" s="17"/>
    </row>
    <row r="200" spans="1:2">
      <c r="A200" s="16"/>
      <c r="B200" s="17"/>
    </row>
    <row r="201" spans="1:2">
      <c r="A201" s="16"/>
      <c r="B201" s="17"/>
    </row>
  </sheetData>
  <autoFilter ref="A3:J36" xr:uid="{4FC42F35-48F8-46DC-82CE-96603D8FA354}"/>
  <hyperlinks>
    <hyperlink ref="B9" r:id="rId1" xr:uid="{00000000-0004-0000-0000-000000000000}"/>
    <hyperlink ref="B10" r:id="rId2" xr:uid="{4EA30AC8-C831-47BF-98E2-D26D5038E943}"/>
  </hyperlinks>
  <pageMargins left="0.70866141732283472" right="0.70866141732283472" top="0.74803149606299213" bottom="0.74803149606299213" header="0.31496062992125984" footer="0.31496062992125984"/>
  <pageSetup paperSize="9" scale="73" orientation="portrait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06"/>
  <sheetViews>
    <sheetView topLeftCell="A4" zoomScale="202" zoomScaleNormal="202" workbookViewId="0">
      <selection activeCell="J8" sqref="J8"/>
    </sheetView>
  </sheetViews>
  <sheetFormatPr defaultRowHeight="15"/>
  <cols>
    <col min="1" max="1" width="14.140625" style="32" customWidth="1"/>
    <col min="2" max="2" width="15.42578125" style="32" customWidth="1"/>
    <col min="3" max="3" width="34.7109375" style="32" customWidth="1"/>
    <col min="4" max="4" width="12.7109375" style="32" customWidth="1"/>
    <col min="5" max="7" width="3.140625" style="32" customWidth="1"/>
    <col min="8" max="8" width="16.5703125" style="90" customWidth="1"/>
    <col min="9" max="9" width="16.42578125" style="90" customWidth="1"/>
    <col min="10" max="10" width="19.85546875" style="124" customWidth="1"/>
    <col min="11" max="11" width="23.85546875" style="124" customWidth="1"/>
    <col min="12" max="12" width="11.5703125" style="124" bestFit="1" customWidth="1"/>
    <col min="13" max="29" width="9.140625" style="124"/>
    <col min="41" max="41" width="9.140625" customWidth="1"/>
  </cols>
  <sheetData>
    <row r="1" spans="1:9">
      <c r="A1" s="16"/>
      <c r="B1" s="2"/>
      <c r="C1" s="25"/>
      <c r="D1" s="25"/>
      <c r="E1" s="25"/>
      <c r="F1" s="25"/>
      <c r="G1" s="25"/>
      <c r="H1" s="85"/>
      <c r="I1" s="86" t="s">
        <v>1</v>
      </c>
    </row>
    <row r="2" spans="1:9">
      <c r="A2" s="1"/>
      <c r="B2" s="25"/>
      <c r="C2" s="27"/>
      <c r="D2" s="25"/>
      <c r="E2" s="25"/>
      <c r="F2" s="25"/>
      <c r="G2" s="25"/>
      <c r="H2" s="85"/>
      <c r="I2" s="86" t="s">
        <v>39</v>
      </c>
    </row>
    <row r="3" spans="1:9" ht="15.75" customHeight="1">
      <c r="A3" s="28" t="s">
        <v>40</v>
      </c>
      <c r="B3" s="161" t="s">
        <v>679</v>
      </c>
      <c r="C3" s="162"/>
      <c r="D3" s="162"/>
      <c r="E3" s="162"/>
      <c r="F3" s="162"/>
      <c r="G3" s="162"/>
      <c r="H3" s="162"/>
      <c r="I3" s="162"/>
    </row>
    <row r="4" spans="1:9">
      <c r="A4" s="28" t="s">
        <v>41</v>
      </c>
      <c r="B4" s="161" t="s">
        <v>653</v>
      </c>
      <c r="C4" s="162"/>
      <c r="D4" s="162"/>
      <c r="E4" s="162"/>
      <c r="F4" s="162"/>
      <c r="G4" s="162"/>
      <c r="H4" s="162"/>
      <c r="I4" s="162"/>
    </row>
    <row r="5" spans="1:9">
      <c r="A5" s="28" t="s">
        <v>42</v>
      </c>
      <c r="B5" s="161" t="s">
        <v>684</v>
      </c>
      <c r="C5" s="162"/>
      <c r="D5" s="162"/>
      <c r="E5" s="162"/>
      <c r="F5" s="162"/>
      <c r="G5" s="162"/>
      <c r="H5" s="162"/>
      <c r="I5" s="162"/>
    </row>
    <row r="6" spans="1:9">
      <c r="A6" s="28" t="s">
        <v>43</v>
      </c>
      <c r="B6" s="163" t="s">
        <v>649</v>
      </c>
      <c r="C6" s="164"/>
      <c r="D6" s="164"/>
      <c r="E6" s="164"/>
      <c r="F6" s="164"/>
      <c r="G6" s="164"/>
      <c r="H6" s="164"/>
      <c r="I6" s="164"/>
    </row>
    <row r="7" spans="1:9">
      <c r="A7" s="28" t="s">
        <v>44</v>
      </c>
      <c r="B7" s="163" t="s">
        <v>649</v>
      </c>
      <c r="C7" s="164"/>
      <c r="D7" s="164"/>
      <c r="E7" s="164"/>
      <c r="F7" s="164"/>
      <c r="G7" s="164"/>
      <c r="H7" s="164"/>
      <c r="I7" s="164"/>
    </row>
    <row r="8" spans="1:9">
      <c r="A8" s="29"/>
      <c r="B8" s="29"/>
      <c r="C8" s="29"/>
      <c r="D8" s="30"/>
      <c r="E8" s="29"/>
      <c r="F8" s="29"/>
      <c r="G8" s="29"/>
      <c r="H8" s="87"/>
      <c r="I8" s="87"/>
    </row>
    <row r="9" spans="1:9">
      <c r="A9" s="31"/>
      <c r="B9" s="31"/>
      <c r="C9" s="31"/>
      <c r="D9" s="31"/>
      <c r="E9" s="31"/>
      <c r="F9" s="31"/>
      <c r="G9" s="31"/>
      <c r="H9" s="88"/>
      <c r="I9" s="88"/>
    </row>
    <row r="10" spans="1:9">
      <c r="A10" s="31"/>
      <c r="B10" s="31"/>
      <c r="C10" s="31"/>
      <c r="D10" s="31"/>
      <c r="E10" s="31"/>
      <c r="F10" s="31"/>
      <c r="G10" s="31"/>
      <c r="H10" s="88"/>
      <c r="I10" s="88"/>
    </row>
    <row r="11" spans="1:9" ht="15.75" thickBot="1">
      <c r="A11" s="154" t="s">
        <v>45</v>
      </c>
      <c r="B11" s="155"/>
      <c r="C11" s="155"/>
      <c r="D11" s="155"/>
      <c r="E11" s="155"/>
      <c r="F11" s="155"/>
      <c r="G11" s="155"/>
      <c r="H11" s="155"/>
      <c r="I11" s="155"/>
    </row>
    <row r="12" spans="1:9" ht="15.75" thickTop="1">
      <c r="A12" s="167"/>
      <c r="B12" s="167"/>
      <c r="C12" s="167"/>
      <c r="D12" s="167"/>
      <c r="E12" s="167"/>
      <c r="F12" s="167"/>
      <c r="G12" s="167"/>
      <c r="H12" s="167"/>
      <c r="I12" s="167"/>
    </row>
    <row r="13" spans="1:9">
      <c r="C13" s="168" t="s">
        <v>681</v>
      </c>
      <c r="D13" s="168"/>
      <c r="E13" s="168"/>
      <c r="F13" s="168"/>
      <c r="G13" s="168"/>
      <c r="H13" s="89"/>
    </row>
    <row r="14" spans="1:9">
      <c r="A14" s="25"/>
      <c r="B14" s="25"/>
      <c r="C14" s="25"/>
      <c r="D14" s="25"/>
      <c r="E14" s="25"/>
      <c r="F14" s="25"/>
      <c r="G14" s="25"/>
      <c r="H14" s="85"/>
      <c r="I14" s="85" t="s">
        <v>46</v>
      </c>
    </row>
    <row r="15" spans="1:9" ht="13.5" customHeight="1">
      <c r="A15" s="169" t="s">
        <v>47</v>
      </c>
      <c r="B15" s="172" t="s">
        <v>48</v>
      </c>
      <c r="C15" s="173"/>
      <c r="D15" s="71" t="s">
        <v>49</v>
      </c>
      <c r="E15" s="178" t="s">
        <v>50</v>
      </c>
      <c r="F15" s="179"/>
      <c r="G15" s="180"/>
      <c r="H15" s="181" t="s">
        <v>51</v>
      </c>
      <c r="I15" s="182"/>
    </row>
    <row r="16" spans="1:9" ht="13.5" customHeight="1">
      <c r="A16" s="170"/>
      <c r="B16" s="174"/>
      <c r="C16" s="175"/>
      <c r="D16" s="72"/>
      <c r="E16" s="185" t="s">
        <v>52</v>
      </c>
      <c r="F16" s="186"/>
      <c r="G16" s="187"/>
      <c r="H16" s="183"/>
      <c r="I16" s="184"/>
    </row>
    <row r="17" spans="1:29" ht="13.5" customHeight="1">
      <c r="A17" s="170"/>
      <c r="B17" s="174"/>
      <c r="C17" s="175"/>
      <c r="D17" s="72"/>
      <c r="E17" s="188"/>
      <c r="F17" s="189"/>
      <c r="G17" s="190"/>
      <c r="H17" s="91" t="s">
        <v>53</v>
      </c>
      <c r="I17" s="92" t="s">
        <v>54</v>
      </c>
    </row>
    <row r="18" spans="1:29" ht="13.5" customHeight="1">
      <c r="A18" s="171"/>
      <c r="B18" s="176"/>
      <c r="C18" s="177"/>
      <c r="D18" s="34"/>
      <c r="E18" s="191"/>
      <c r="F18" s="192"/>
      <c r="G18" s="193"/>
      <c r="H18" s="93" t="s">
        <v>55</v>
      </c>
      <c r="I18" s="94" t="s">
        <v>55</v>
      </c>
    </row>
    <row r="19" spans="1:29" ht="17.25" customHeight="1">
      <c r="A19" s="70">
        <v>1</v>
      </c>
      <c r="B19" s="156">
        <v>2</v>
      </c>
      <c r="C19" s="157"/>
      <c r="D19" s="70">
        <v>3</v>
      </c>
      <c r="E19" s="156">
        <v>4</v>
      </c>
      <c r="F19" s="158"/>
      <c r="G19" s="157"/>
      <c r="H19" s="94">
        <v>5</v>
      </c>
      <c r="I19" s="94">
        <v>6</v>
      </c>
    </row>
    <row r="20" spans="1:29" ht="19.5" customHeight="1">
      <c r="A20" s="67"/>
      <c r="B20" s="159" t="s">
        <v>56</v>
      </c>
      <c r="C20" s="160"/>
      <c r="D20" s="69"/>
      <c r="E20" s="156"/>
      <c r="F20" s="158"/>
      <c r="G20" s="157"/>
      <c r="H20" s="95"/>
      <c r="I20" s="95"/>
    </row>
    <row r="21" spans="1:29" ht="19.5" customHeight="1">
      <c r="A21" s="67"/>
      <c r="B21" s="165" t="s">
        <v>57</v>
      </c>
      <c r="C21" s="166"/>
      <c r="D21" s="69"/>
      <c r="E21" s="67"/>
      <c r="F21" s="67"/>
      <c r="G21" s="67"/>
      <c r="H21" s="96"/>
      <c r="I21" s="96"/>
    </row>
    <row r="22" spans="1:29" ht="18.75" customHeight="1">
      <c r="A22" s="67"/>
      <c r="B22" s="159" t="s">
        <v>58</v>
      </c>
      <c r="C22" s="160"/>
      <c r="D22" s="69"/>
      <c r="E22" s="67">
        <v>2</v>
      </c>
      <c r="F22" s="67">
        <v>0</v>
      </c>
      <c r="G22" s="67">
        <v>1</v>
      </c>
      <c r="H22" s="96">
        <f>+H23+H27+H31+H32</f>
        <v>28826962</v>
      </c>
      <c r="I22" s="96">
        <f>+I23+I27+I31+I32</f>
        <v>26362875</v>
      </c>
    </row>
    <row r="23" spans="1:29" s="81" customFormat="1" ht="18.75" customHeight="1">
      <c r="A23" s="79">
        <v>60</v>
      </c>
      <c r="B23" s="194" t="s">
        <v>59</v>
      </c>
      <c r="C23" s="195"/>
      <c r="D23" s="80"/>
      <c r="E23" s="79">
        <v>2</v>
      </c>
      <c r="F23" s="79">
        <v>0</v>
      </c>
      <c r="G23" s="79">
        <v>2</v>
      </c>
      <c r="H23" s="97">
        <f>+H24+H25+H26</f>
        <v>322648</v>
      </c>
      <c r="I23" s="97">
        <f>+I24+I25+I26</f>
        <v>429164</v>
      </c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</row>
    <row r="24" spans="1:29" ht="18.75" customHeight="1">
      <c r="A24" s="67">
        <v>600</v>
      </c>
      <c r="B24" s="165" t="s">
        <v>60</v>
      </c>
      <c r="C24" s="166"/>
      <c r="D24" s="69"/>
      <c r="E24" s="67">
        <v>2</v>
      </c>
      <c r="F24" s="67">
        <v>0</v>
      </c>
      <c r="G24" s="67">
        <v>3</v>
      </c>
      <c r="H24" s="96"/>
      <c r="I24" s="96"/>
    </row>
    <row r="25" spans="1:29" ht="18.75" customHeight="1">
      <c r="A25" s="67">
        <v>601</v>
      </c>
      <c r="B25" s="165" t="s">
        <v>61</v>
      </c>
      <c r="C25" s="166"/>
      <c r="D25" s="69"/>
      <c r="E25" s="67">
        <v>2</v>
      </c>
      <c r="F25" s="67">
        <v>0</v>
      </c>
      <c r="G25" s="67">
        <v>4</v>
      </c>
      <c r="H25" s="96">
        <v>322648</v>
      </c>
      <c r="I25" s="96">
        <v>429164</v>
      </c>
    </row>
    <row r="26" spans="1:29" ht="18.75" customHeight="1">
      <c r="A26" s="67">
        <v>602</v>
      </c>
      <c r="B26" s="165" t="s">
        <v>62</v>
      </c>
      <c r="C26" s="166"/>
      <c r="D26" s="69"/>
      <c r="E26" s="67">
        <v>2</v>
      </c>
      <c r="F26" s="67">
        <v>0</v>
      </c>
      <c r="G26" s="67">
        <v>5</v>
      </c>
      <c r="H26" s="96"/>
      <c r="I26" s="96"/>
    </row>
    <row r="27" spans="1:29" s="81" customFormat="1" ht="18.75" customHeight="1">
      <c r="A27" s="79">
        <v>61</v>
      </c>
      <c r="B27" s="194" t="s">
        <v>63</v>
      </c>
      <c r="C27" s="195"/>
      <c r="D27" s="80"/>
      <c r="E27" s="79">
        <v>2</v>
      </c>
      <c r="F27" s="79">
        <v>0</v>
      </c>
      <c r="G27" s="79">
        <v>6</v>
      </c>
      <c r="H27" s="97">
        <f>+H28+H29+H30</f>
        <v>28494672</v>
      </c>
      <c r="I27" s="97">
        <f>+I28+I29+I30</f>
        <v>25911303</v>
      </c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</row>
    <row r="28" spans="1:29" ht="18.75" customHeight="1">
      <c r="A28" s="67">
        <v>610</v>
      </c>
      <c r="B28" s="165" t="s">
        <v>64</v>
      </c>
      <c r="C28" s="166"/>
      <c r="D28" s="69"/>
      <c r="E28" s="67">
        <v>2</v>
      </c>
      <c r="F28" s="67">
        <v>0</v>
      </c>
      <c r="G28" s="67">
        <v>7</v>
      </c>
      <c r="H28" s="96"/>
      <c r="I28" s="96"/>
    </row>
    <row r="29" spans="1:29" ht="18.75" customHeight="1">
      <c r="A29" s="67">
        <v>611</v>
      </c>
      <c r="B29" s="165" t="s">
        <v>65</v>
      </c>
      <c r="C29" s="166"/>
      <c r="D29" s="69"/>
      <c r="E29" s="67">
        <v>2</v>
      </c>
      <c r="F29" s="67">
        <v>0</v>
      </c>
      <c r="G29" s="67">
        <v>8</v>
      </c>
      <c r="H29" s="96">
        <v>28494672</v>
      </c>
      <c r="I29" s="96">
        <v>25897612</v>
      </c>
    </row>
    <row r="30" spans="1:29" ht="18.75" customHeight="1">
      <c r="A30" s="67">
        <v>612</v>
      </c>
      <c r="B30" s="165" t="s">
        <v>66</v>
      </c>
      <c r="C30" s="166"/>
      <c r="D30" s="69"/>
      <c r="E30" s="67">
        <v>2</v>
      </c>
      <c r="F30" s="67">
        <v>0</v>
      </c>
      <c r="G30" s="67">
        <v>9</v>
      </c>
      <c r="H30" s="96"/>
      <c r="I30" s="96">
        <v>13691</v>
      </c>
    </row>
    <row r="31" spans="1:29" s="81" customFormat="1" ht="18.75" customHeight="1">
      <c r="A31" s="79">
        <v>62</v>
      </c>
      <c r="B31" s="194" t="s">
        <v>67</v>
      </c>
      <c r="C31" s="195"/>
      <c r="D31" s="80"/>
      <c r="E31" s="79">
        <v>2</v>
      </c>
      <c r="F31" s="79">
        <v>1</v>
      </c>
      <c r="G31" s="79">
        <v>0</v>
      </c>
      <c r="H31" s="97"/>
      <c r="I31" s="97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</row>
    <row r="32" spans="1:29" s="81" customFormat="1" ht="18.75" customHeight="1">
      <c r="A32" s="79">
        <v>65</v>
      </c>
      <c r="B32" s="194" t="s">
        <v>68</v>
      </c>
      <c r="C32" s="195"/>
      <c r="D32" s="80"/>
      <c r="E32" s="79">
        <v>2</v>
      </c>
      <c r="F32" s="79">
        <v>1</v>
      </c>
      <c r="G32" s="79">
        <v>1</v>
      </c>
      <c r="H32" s="97">
        <v>9642</v>
      </c>
      <c r="I32" s="97">
        <v>22408</v>
      </c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</row>
    <row r="33" spans="1:29" s="81" customFormat="1" ht="35.25" customHeight="1">
      <c r="A33" s="79"/>
      <c r="B33" s="196" t="s">
        <v>69</v>
      </c>
      <c r="C33" s="197"/>
      <c r="D33" s="80"/>
      <c r="E33" s="79">
        <v>2</v>
      </c>
      <c r="F33" s="79">
        <v>1</v>
      </c>
      <c r="G33" s="79">
        <v>2</v>
      </c>
      <c r="H33" s="97">
        <f>+H34+H35+H36+H40+H41+H42+H43-H44+H45</f>
        <v>21230238</v>
      </c>
      <c r="I33" s="97">
        <f>+I34+I35+I36+I40+I41+I42+I43-I44+I45</f>
        <v>20285533</v>
      </c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</row>
    <row r="34" spans="1:29" ht="18.75" customHeight="1">
      <c r="A34" s="67">
        <v>50</v>
      </c>
      <c r="B34" s="165" t="s">
        <v>70</v>
      </c>
      <c r="C34" s="166"/>
      <c r="D34" s="69"/>
      <c r="E34" s="67">
        <v>2</v>
      </c>
      <c r="F34" s="67">
        <v>1</v>
      </c>
      <c r="G34" s="67">
        <v>3</v>
      </c>
      <c r="H34" s="96">
        <v>191908</v>
      </c>
      <c r="I34" s="96">
        <v>298277</v>
      </c>
    </row>
    <row r="35" spans="1:29" ht="18.75" customHeight="1">
      <c r="A35" s="67">
        <v>51</v>
      </c>
      <c r="B35" s="165" t="s">
        <v>71</v>
      </c>
      <c r="C35" s="166"/>
      <c r="D35" s="69"/>
      <c r="E35" s="67">
        <v>2</v>
      </c>
      <c r="F35" s="67">
        <v>1</v>
      </c>
      <c r="G35" s="67">
        <v>4</v>
      </c>
      <c r="H35" s="96">
        <v>11020314</v>
      </c>
      <c r="I35" s="96">
        <v>9902271</v>
      </c>
    </row>
    <row r="36" spans="1:29" s="81" customFormat="1" ht="18.75" customHeight="1">
      <c r="A36" s="79">
        <v>52</v>
      </c>
      <c r="B36" s="194" t="s">
        <v>72</v>
      </c>
      <c r="C36" s="195"/>
      <c r="D36" s="80"/>
      <c r="E36" s="79">
        <v>2</v>
      </c>
      <c r="F36" s="79">
        <v>1</v>
      </c>
      <c r="G36" s="79">
        <v>5</v>
      </c>
      <c r="H36" s="97">
        <f>+H37+H38+H39</f>
        <v>4003532</v>
      </c>
      <c r="I36" s="97">
        <f>+I37+I38+I39</f>
        <v>3767531</v>
      </c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</row>
    <row r="37" spans="1:29" ht="18.75" customHeight="1">
      <c r="A37" s="67" t="s">
        <v>73</v>
      </c>
      <c r="B37" s="165" t="s">
        <v>74</v>
      </c>
      <c r="C37" s="166"/>
      <c r="D37" s="69"/>
      <c r="E37" s="67">
        <v>2</v>
      </c>
      <c r="F37" s="67">
        <v>1</v>
      </c>
      <c r="G37" s="67">
        <v>6</v>
      </c>
      <c r="H37" s="96">
        <v>3356131</v>
      </c>
      <c r="I37" s="96">
        <v>3059520</v>
      </c>
    </row>
    <row r="38" spans="1:29" ht="18.75" customHeight="1">
      <c r="A38" s="67" t="s">
        <v>75</v>
      </c>
      <c r="B38" s="165" t="s">
        <v>76</v>
      </c>
      <c r="C38" s="166"/>
      <c r="D38" s="69"/>
      <c r="E38" s="67">
        <v>2</v>
      </c>
      <c r="F38" s="67">
        <v>1</v>
      </c>
      <c r="G38" s="67">
        <v>7</v>
      </c>
      <c r="H38" s="96">
        <v>564745</v>
      </c>
      <c r="I38" s="96">
        <v>631845</v>
      </c>
    </row>
    <row r="39" spans="1:29" ht="18.75" customHeight="1">
      <c r="A39" s="67" t="s">
        <v>77</v>
      </c>
      <c r="B39" s="165" t="s">
        <v>78</v>
      </c>
      <c r="C39" s="166"/>
      <c r="D39" s="69"/>
      <c r="E39" s="67">
        <v>2</v>
      </c>
      <c r="F39" s="67">
        <v>1</v>
      </c>
      <c r="G39" s="67">
        <v>8</v>
      </c>
      <c r="H39" s="96">
        <v>82656</v>
      </c>
      <c r="I39" s="96">
        <v>76166</v>
      </c>
    </row>
    <row r="40" spans="1:29" ht="19.5" customHeight="1">
      <c r="A40" s="67">
        <v>53</v>
      </c>
      <c r="B40" s="165" t="s">
        <v>79</v>
      </c>
      <c r="C40" s="166"/>
      <c r="D40" s="69"/>
      <c r="E40" s="67">
        <v>2</v>
      </c>
      <c r="F40" s="67">
        <v>1</v>
      </c>
      <c r="G40" s="67">
        <v>9</v>
      </c>
      <c r="H40" s="96">
        <v>2379751</v>
      </c>
      <c r="I40" s="96">
        <v>2560157</v>
      </c>
    </row>
    <row r="41" spans="1:29" ht="19.5" customHeight="1">
      <c r="A41" s="67" t="s">
        <v>80</v>
      </c>
      <c r="B41" s="165" t="s">
        <v>81</v>
      </c>
      <c r="C41" s="166"/>
      <c r="D41" s="69"/>
      <c r="E41" s="67">
        <v>2</v>
      </c>
      <c r="F41" s="67">
        <v>2</v>
      </c>
      <c r="G41" s="67">
        <v>0</v>
      </c>
      <c r="H41" s="96">
        <v>2477245</v>
      </c>
      <c r="I41" s="96">
        <v>2748820</v>
      </c>
    </row>
    <row r="42" spans="1:29" ht="19.5" customHeight="1">
      <c r="A42" s="67" t="s">
        <v>82</v>
      </c>
      <c r="B42" s="165" t="s">
        <v>83</v>
      </c>
      <c r="C42" s="166"/>
      <c r="D42" s="69"/>
      <c r="E42" s="67">
        <v>2</v>
      </c>
      <c r="F42" s="67">
        <v>2</v>
      </c>
      <c r="G42" s="67">
        <v>1</v>
      </c>
      <c r="H42" s="96"/>
      <c r="I42" s="96">
        <v>0</v>
      </c>
    </row>
    <row r="43" spans="1:29" ht="27.75" customHeight="1">
      <c r="A43" s="67">
        <v>55</v>
      </c>
      <c r="B43" s="165" t="s">
        <v>84</v>
      </c>
      <c r="C43" s="166"/>
      <c r="D43" s="69"/>
      <c r="E43" s="67">
        <v>2</v>
      </c>
      <c r="F43" s="67">
        <v>2</v>
      </c>
      <c r="G43" s="67">
        <v>2</v>
      </c>
      <c r="H43" s="96">
        <v>1382214</v>
      </c>
      <c r="I43" s="96">
        <v>991678</v>
      </c>
    </row>
    <row r="44" spans="1:29" ht="27.75" customHeight="1">
      <c r="A44" s="67" t="s">
        <v>85</v>
      </c>
      <c r="B44" s="165" t="s">
        <v>86</v>
      </c>
      <c r="C44" s="166"/>
      <c r="D44" s="69"/>
      <c r="E44" s="67">
        <v>2</v>
      </c>
      <c r="F44" s="67">
        <v>2</v>
      </c>
      <c r="G44" s="67">
        <v>3</v>
      </c>
      <c r="H44" s="96">
        <v>224726</v>
      </c>
      <c r="I44" s="96">
        <v>0</v>
      </c>
    </row>
    <row r="45" spans="1:29" ht="18" customHeight="1">
      <c r="A45" s="67" t="s">
        <v>87</v>
      </c>
      <c r="B45" s="165" t="s">
        <v>88</v>
      </c>
      <c r="C45" s="166"/>
      <c r="D45" s="69"/>
      <c r="E45" s="67">
        <v>2</v>
      </c>
      <c r="F45" s="67">
        <v>2</v>
      </c>
      <c r="G45" s="68">
        <v>4</v>
      </c>
      <c r="H45" s="96"/>
      <c r="I45" s="96">
        <v>16799</v>
      </c>
    </row>
    <row r="46" spans="1:29" s="81" customFormat="1" ht="18" customHeight="1">
      <c r="A46" s="79"/>
      <c r="B46" s="196" t="s">
        <v>89</v>
      </c>
      <c r="C46" s="197"/>
      <c r="D46" s="80"/>
      <c r="E46" s="79">
        <v>2</v>
      </c>
      <c r="F46" s="79">
        <v>2</v>
      </c>
      <c r="G46" s="79">
        <v>5</v>
      </c>
      <c r="H46" s="97">
        <f>+H22-H33</f>
        <v>7596724</v>
      </c>
      <c r="I46" s="97">
        <f>+I22-I33</f>
        <v>6077342</v>
      </c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</row>
    <row r="47" spans="1:29" s="81" customFormat="1" ht="18" customHeight="1">
      <c r="A47" s="79"/>
      <c r="B47" s="196" t="s">
        <v>90</v>
      </c>
      <c r="C47" s="197"/>
      <c r="D47" s="80"/>
      <c r="E47" s="79">
        <v>2</v>
      </c>
      <c r="F47" s="79">
        <v>2</v>
      </c>
      <c r="G47" s="79">
        <v>6</v>
      </c>
      <c r="H47" s="97"/>
      <c r="I47" s="97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</row>
    <row r="48" spans="1:29" ht="18" customHeight="1">
      <c r="A48" s="67"/>
      <c r="B48" s="165" t="s">
        <v>91</v>
      </c>
      <c r="C48" s="166"/>
      <c r="D48" s="69"/>
      <c r="E48" s="67"/>
      <c r="F48" s="67"/>
      <c r="G48" s="68"/>
      <c r="H48" s="96"/>
      <c r="I48" s="96"/>
    </row>
    <row r="49" spans="1:29" s="81" customFormat="1" ht="16.5" customHeight="1">
      <c r="A49" s="79">
        <v>66</v>
      </c>
      <c r="B49" s="196" t="s">
        <v>92</v>
      </c>
      <c r="C49" s="197"/>
      <c r="D49" s="80"/>
      <c r="E49" s="79">
        <v>2</v>
      </c>
      <c r="F49" s="79">
        <v>2</v>
      </c>
      <c r="G49" s="82">
        <v>7</v>
      </c>
      <c r="H49" s="97">
        <f>+H50+H51+H52+H53+H54+H55</f>
        <v>106038</v>
      </c>
      <c r="I49" s="97">
        <f>+I50+I51+I52+I53+I54+I55</f>
        <v>70749</v>
      </c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</row>
    <row r="50" spans="1:29" ht="16.5" customHeight="1">
      <c r="A50" s="67">
        <v>660</v>
      </c>
      <c r="B50" s="165" t="s">
        <v>93</v>
      </c>
      <c r="C50" s="166"/>
      <c r="D50" s="69"/>
      <c r="E50" s="67">
        <v>2</v>
      </c>
      <c r="F50" s="67">
        <v>2</v>
      </c>
      <c r="G50" s="68">
        <v>8</v>
      </c>
      <c r="H50" s="96"/>
      <c r="I50" s="96"/>
    </row>
    <row r="51" spans="1:29" ht="16.5" customHeight="1">
      <c r="A51" s="67">
        <v>661</v>
      </c>
      <c r="B51" s="165" t="s">
        <v>94</v>
      </c>
      <c r="C51" s="166"/>
      <c r="D51" s="69"/>
      <c r="E51" s="67">
        <v>2</v>
      </c>
      <c r="F51" s="67">
        <v>2</v>
      </c>
      <c r="G51" s="67">
        <v>9</v>
      </c>
      <c r="H51" s="96">
        <v>19780</v>
      </c>
      <c r="I51" s="96">
        <v>1</v>
      </c>
    </row>
    <row r="52" spans="1:29" ht="16.5" customHeight="1">
      <c r="A52" s="67">
        <v>662</v>
      </c>
      <c r="B52" s="165" t="s">
        <v>95</v>
      </c>
      <c r="C52" s="166"/>
      <c r="D52" s="69"/>
      <c r="E52" s="67">
        <v>2</v>
      </c>
      <c r="F52" s="67">
        <v>3</v>
      </c>
      <c r="G52" s="67">
        <v>0</v>
      </c>
      <c r="H52" s="96"/>
      <c r="I52" s="96"/>
    </row>
    <row r="53" spans="1:29" ht="16.5" customHeight="1">
      <c r="A53" s="67">
        <v>663</v>
      </c>
      <c r="B53" s="165" t="s">
        <v>96</v>
      </c>
      <c r="C53" s="166"/>
      <c r="D53" s="69"/>
      <c r="E53" s="67">
        <v>2</v>
      </c>
      <c r="F53" s="67">
        <v>3</v>
      </c>
      <c r="G53" s="67">
        <v>1</v>
      </c>
      <c r="H53" s="96"/>
      <c r="I53" s="96"/>
    </row>
    <row r="54" spans="1:29" ht="16.5" customHeight="1">
      <c r="A54" s="67">
        <v>664</v>
      </c>
      <c r="B54" s="165" t="s">
        <v>97</v>
      </c>
      <c r="C54" s="166"/>
      <c r="D54" s="69"/>
      <c r="E54" s="67">
        <v>2</v>
      </c>
      <c r="F54" s="67">
        <v>3</v>
      </c>
      <c r="G54" s="67">
        <v>2</v>
      </c>
      <c r="H54" s="96"/>
      <c r="I54" s="96"/>
    </row>
    <row r="55" spans="1:29">
      <c r="A55" s="67">
        <v>669</v>
      </c>
      <c r="B55" s="165" t="s">
        <v>98</v>
      </c>
      <c r="C55" s="166"/>
      <c r="D55" s="69"/>
      <c r="E55" s="67">
        <v>2</v>
      </c>
      <c r="F55" s="67">
        <v>3</v>
      </c>
      <c r="G55" s="67">
        <v>3</v>
      </c>
      <c r="H55" s="96">
        <v>86258</v>
      </c>
      <c r="I55" s="96">
        <v>70748</v>
      </c>
    </row>
    <row r="56" spans="1:29" s="81" customFormat="1" ht="18.75" customHeight="1">
      <c r="A56" s="79">
        <v>56</v>
      </c>
      <c r="B56" s="196" t="s">
        <v>99</v>
      </c>
      <c r="C56" s="197"/>
      <c r="D56" s="80"/>
      <c r="E56" s="79">
        <v>2</v>
      </c>
      <c r="F56" s="79">
        <v>3</v>
      </c>
      <c r="G56" s="79">
        <v>4</v>
      </c>
      <c r="H56" s="97">
        <f>+H57+H58+H59+H60+H61</f>
        <v>2927308</v>
      </c>
      <c r="I56" s="97">
        <f>+I57+I58+I59+I60+I61</f>
        <v>2628250</v>
      </c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</row>
    <row r="57" spans="1:29" ht="18.75" customHeight="1">
      <c r="A57" s="67">
        <v>560</v>
      </c>
      <c r="B57" s="165" t="s">
        <v>100</v>
      </c>
      <c r="C57" s="166"/>
      <c r="D57" s="69"/>
      <c r="E57" s="67">
        <v>2</v>
      </c>
      <c r="F57" s="67">
        <v>3</v>
      </c>
      <c r="G57" s="67">
        <v>5</v>
      </c>
      <c r="H57" s="96">
        <v>21757</v>
      </c>
      <c r="I57" s="96">
        <v>77606</v>
      </c>
    </row>
    <row r="58" spans="1:29" ht="18.75" customHeight="1">
      <c r="A58" s="67">
        <v>561</v>
      </c>
      <c r="B58" s="165" t="s">
        <v>101</v>
      </c>
      <c r="C58" s="166"/>
      <c r="D58" s="69"/>
      <c r="E58" s="67">
        <v>2</v>
      </c>
      <c r="F58" s="67">
        <v>3</v>
      </c>
      <c r="G58" s="67">
        <v>6</v>
      </c>
      <c r="H58" s="96">
        <v>2905551</v>
      </c>
      <c r="I58" s="96">
        <v>2550644</v>
      </c>
    </row>
    <row r="59" spans="1:29" ht="18.75" customHeight="1">
      <c r="A59" s="67">
        <v>562</v>
      </c>
      <c r="B59" s="165" t="s">
        <v>102</v>
      </c>
      <c r="C59" s="166"/>
      <c r="D59" s="69"/>
      <c r="E59" s="67">
        <v>2</v>
      </c>
      <c r="F59" s="67">
        <v>3</v>
      </c>
      <c r="G59" s="67">
        <v>7</v>
      </c>
      <c r="H59" s="96"/>
      <c r="I59" s="96"/>
    </row>
    <row r="60" spans="1:29" ht="18.75" customHeight="1">
      <c r="A60" s="67">
        <v>563</v>
      </c>
      <c r="B60" s="165" t="s">
        <v>103</v>
      </c>
      <c r="C60" s="166"/>
      <c r="D60" s="69"/>
      <c r="E60" s="67">
        <v>2</v>
      </c>
      <c r="F60" s="67">
        <v>3</v>
      </c>
      <c r="G60" s="67">
        <v>8</v>
      </c>
      <c r="H60" s="96"/>
      <c r="I60" s="96"/>
    </row>
    <row r="61" spans="1:29" ht="18.75" customHeight="1">
      <c r="A61" s="67">
        <v>569</v>
      </c>
      <c r="B61" s="165" t="s">
        <v>104</v>
      </c>
      <c r="C61" s="166"/>
      <c r="D61" s="69"/>
      <c r="E61" s="67">
        <v>2</v>
      </c>
      <c r="F61" s="67">
        <v>3</v>
      </c>
      <c r="G61" s="67">
        <v>9</v>
      </c>
      <c r="H61" s="96"/>
      <c r="I61" s="96"/>
    </row>
    <row r="62" spans="1:29" s="81" customFormat="1" ht="18.75" customHeight="1">
      <c r="A62" s="79"/>
      <c r="B62" s="196" t="s">
        <v>105</v>
      </c>
      <c r="C62" s="197"/>
      <c r="D62" s="80"/>
      <c r="E62" s="79">
        <v>2</v>
      </c>
      <c r="F62" s="79">
        <v>4</v>
      </c>
      <c r="G62" s="79">
        <v>0</v>
      </c>
      <c r="H62" s="97"/>
      <c r="I62" s="97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</row>
    <row r="63" spans="1:29" s="81" customFormat="1" ht="18.75" customHeight="1">
      <c r="A63" s="79"/>
      <c r="B63" s="196" t="s">
        <v>106</v>
      </c>
      <c r="C63" s="197"/>
      <c r="D63" s="80"/>
      <c r="E63" s="79">
        <v>2</v>
      </c>
      <c r="F63" s="79">
        <v>4</v>
      </c>
      <c r="G63" s="79">
        <v>1</v>
      </c>
      <c r="H63" s="97">
        <f>+H56-H49</f>
        <v>2821270</v>
      </c>
      <c r="I63" s="97">
        <f>+I56-I49</f>
        <v>2557501</v>
      </c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</row>
    <row r="64" spans="1:29" s="81" customFormat="1" ht="18.75" customHeight="1">
      <c r="A64" s="79"/>
      <c r="B64" s="196" t="s">
        <v>107</v>
      </c>
      <c r="C64" s="197"/>
      <c r="D64" s="80"/>
      <c r="E64" s="79">
        <v>2</v>
      </c>
      <c r="F64" s="79">
        <v>4</v>
      </c>
      <c r="G64" s="79">
        <v>2</v>
      </c>
      <c r="H64" s="97">
        <f>+H46-H47+H62-H63</f>
        <v>4775454</v>
      </c>
      <c r="I64" s="97">
        <f>+I46-I47+I62-I63</f>
        <v>3519841</v>
      </c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</row>
    <row r="65" spans="1:29" s="81" customFormat="1" ht="18.75" customHeight="1">
      <c r="A65" s="79"/>
      <c r="B65" s="196" t="s">
        <v>108</v>
      </c>
      <c r="C65" s="197"/>
      <c r="D65" s="80"/>
      <c r="E65" s="79">
        <v>2</v>
      </c>
      <c r="F65" s="79">
        <v>4</v>
      </c>
      <c r="G65" s="79">
        <v>3</v>
      </c>
      <c r="H65" s="97"/>
      <c r="I65" s="97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</row>
    <row r="66" spans="1:29" ht="14.25" customHeight="1">
      <c r="A66" s="67"/>
      <c r="B66" s="165" t="s">
        <v>109</v>
      </c>
      <c r="C66" s="166"/>
      <c r="D66" s="69"/>
      <c r="E66" s="67"/>
      <c r="F66" s="67"/>
      <c r="G66" s="68"/>
      <c r="H66" s="96"/>
      <c r="I66" s="96"/>
    </row>
    <row r="67" spans="1:29" ht="16.5" customHeight="1">
      <c r="A67" s="67">
        <v>67</v>
      </c>
      <c r="B67" s="198" t="s">
        <v>110</v>
      </c>
      <c r="C67" s="199"/>
      <c r="D67" s="202"/>
      <c r="E67" s="204">
        <v>2</v>
      </c>
      <c r="F67" s="204">
        <v>4</v>
      </c>
      <c r="G67" s="206">
        <v>4</v>
      </c>
      <c r="H67" s="208">
        <f>+H69+H70+H71+H72+H73+H74+H75+H76+H77</f>
        <v>241683</v>
      </c>
      <c r="I67" s="208">
        <f>+I69+I70+I71+I72+I73+I74+I75+I76+I77</f>
        <v>1969302</v>
      </c>
    </row>
    <row r="68" spans="1:29" s="81" customFormat="1" ht="30" customHeight="1">
      <c r="A68" s="79" t="s">
        <v>111</v>
      </c>
      <c r="B68" s="200"/>
      <c r="C68" s="201"/>
      <c r="D68" s="203"/>
      <c r="E68" s="205"/>
      <c r="F68" s="205"/>
      <c r="G68" s="207"/>
      <c r="H68" s="209"/>
      <c r="I68" s="209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</row>
    <row r="69" spans="1:29" ht="15" customHeight="1">
      <c r="A69" s="67">
        <v>670</v>
      </c>
      <c r="B69" s="165" t="s">
        <v>112</v>
      </c>
      <c r="C69" s="166"/>
      <c r="D69" s="69"/>
      <c r="E69" s="67">
        <v>2</v>
      </c>
      <c r="F69" s="67">
        <v>4</v>
      </c>
      <c r="G69" s="67">
        <v>5</v>
      </c>
      <c r="H69" s="96">
        <v>71762</v>
      </c>
      <c r="I69" s="96">
        <v>1826838</v>
      </c>
    </row>
    <row r="70" spans="1:29" ht="15" customHeight="1">
      <c r="A70" s="67">
        <v>671</v>
      </c>
      <c r="B70" s="165" t="s">
        <v>113</v>
      </c>
      <c r="C70" s="166"/>
      <c r="D70" s="69"/>
      <c r="E70" s="67">
        <v>2</v>
      </c>
      <c r="F70" s="67">
        <v>4</v>
      </c>
      <c r="G70" s="67">
        <v>6</v>
      </c>
      <c r="H70" s="96"/>
      <c r="I70" s="96">
        <v>0</v>
      </c>
    </row>
    <row r="71" spans="1:29" ht="15" customHeight="1">
      <c r="A71" s="67">
        <v>672</v>
      </c>
      <c r="B71" s="165" t="s">
        <v>114</v>
      </c>
      <c r="C71" s="166"/>
      <c r="D71" s="69"/>
      <c r="E71" s="67">
        <v>2</v>
      </c>
      <c r="F71" s="67">
        <v>4</v>
      </c>
      <c r="G71" s="67">
        <v>7</v>
      </c>
      <c r="H71" s="96"/>
      <c r="I71" s="96">
        <v>0</v>
      </c>
    </row>
    <row r="72" spans="1:29" ht="17.25" customHeight="1">
      <c r="A72" s="67">
        <v>674</v>
      </c>
      <c r="B72" s="165" t="s">
        <v>115</v>
      </c>
      <c r="C72" s="166"/>
      <c r="D72" s="69"/>
      <c r="E72" s="67">
        <v>2</v>
      </c>
      <c r="F72" s="67">
        <v>4</v>
      </c>
      <c r="G72" s="67">
        <v>8</v>
      </c>
      <c r="H72" s="96"/>
      <c r="I72" s="96">
        <v>70126</v>
      </c>
    </row>
    <row r="73" spans="1:29" ht="17.25" customHeight="1">
      <c r="A73" s="67">
        <v>675</v>
      </c>
      <c r="B73" s="165" t="s">
        <v>116</v>
      </c>
      <c r="C73" s="166"/>
      <c r="D73" s="69"/>
      <c r="E73" s="67">
        <v>2</v>
      </c>
      <c r="F73" s="67">
        <v>4</v>
      </c>
      <c r="G73" s="67">
        <v>9</v>
      </c>
      <c r="H73" s="95">
        <v>139588</v>
      </c>
      <c r="I73" s="96">
        <v>27527</v>
      </c>
    </row>
    <row r="74" spans="1:29" ht="17.25" customHeight="1">
      <c r="A74" s="67">
        <v>676</v>
      </c>
      <c r="B74" s="165" t="s">
        <v>117</v>
      </c>
      <c r="C74" s="166"/>
      <c r="D74" s="69"/>
      <c r="E74" s="67">
        <v>2</v>
      </c>
      <c r="F74" s="67">
        <v>5</v>
      </c>
      <c r="G74" s="67">
        <v>0</v>
      </c>
      <c r="H74" s="96">
        <v>7467</v>
      </c>
      <c r="I74" s="96">
        <v>8608</v>
      </c>
    </row>
    <row r="75" spans="1:29" ht="17.25" customHeight="1">
      <c r="A75" s="67">
        <v>677</v>
      </c>
      <c r="B75" s="165" t="s">
        <v>118</v>
      </c>
      <c r="C75" s="166"/>
      <c r="D75" s="69"/>
      <c r="E75" s="67">
        <v>2</v>
      </c>
      <c r="F75" s="67">
        <v>5</v>
      </c>
      <c r="G75" s="67">
        <v>1</v>
      </c>
      <c r="H75" s="96">
        <v>18652</v>
      </c>
      <c r="I75" s="96">
        <v>36203</v>
      </c>
    </row>
    <row r="76" spans="1:29" ht="17.25" customHeight="1">
      <c r="A76" s="67">
        <v>678</v>
      </c>
      <c r="B76" s="165" t="s">
        <v>119</v>
      </c>
      <c r="C76" s="166"/>
      <c r="D76" s="69"/>
      <c r="E76" s="67">
        <v>2</v>
      </c>
      <c r="F76" s="67">
        <v>5</v>
      </c>
      <c r="G76" s="67">
        <v>2</v>
      </c>
      <c r="H76" s="96"/>
      <c r="I76" s="96">
        <v>0</v>
      </c>
    </row>
    <row r="77" spans="1:29" ht="17.25" customHeight="1">
      <c r="A77" s="67">
        <v>679</v>
      </c>
      <c r="B77" s="165" t="s">
        <v>120</v>
      </c>
      <c r="C77" s="166"/>
      <c r="D77" s="69"/>
      <c r="E77" s="67">
        <v>2</v>
      </c>
      <c r="F77" s="67">
        <v>5</v>
      </c>
      <c r="G77" s="67">
        <v>3</v>
      </c>
      <c r="H77" s="96">
        <v>4214</v>
      </c>
      <c r="I77" s="96">
        <v>0</v>
      </c>
    </row>
    <row r="78" spans="1:29" s="81" customFormat="1" ht="17.25" customHeight="1">
      <c r="A78" s="79">
        <v>57</v>
      </c>
      <c r="B78" s="198" t="s">
        <v>121</v>
      </c>
      <c r="C78" s="199"/>
      <c r="D78" s="202"/>
      <c r="E78" s="204">
        <v>2</v>
      </c>
      <c r="F78" s="204">
        <v>5</v>
      </c>
      <c r="G78" s="204">
        <v>4</v>
      </c>
      <c r="H78" s="208">
        <f>+H80+H81+H82+H83+H84+H85+H86+H87+H88</f>
        <v>762351</v>
      </c>
      <c r="I78" s="208">
        <f>+I80+I81+I82+I83+I84+I85+I86+I87+I88</f>
        <v>1049843</v>
      </c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</row>
    <row r="79" spans="1:29" s="81" customFormat="1" ht="24" customHeight="1">
      <c r="A79" s="79" t="s">
        <v>122</v>
      </c>
      <c r="B79" s="200"/>
      <c r="C79" s="201"/>
      <c r="D79" s="203"/>
      <c r="E79" s="205"/>
      <c r="F79" s="205"/>
      <c r="G79" s="205"/>
      <c r="H79" s="209"/>
      <c r="I79" s="209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</row>
    <row r="80" spans="1:29" ht="17.25" customHeight="1">
      <c r="A80" s="67">
        <v>570</v>
      </c>
      <c r="B80" s="165" t="s">
        <v>123</v>
      </c>
      <c r="C80" s="166"/>
      <c r="D80" s="69"/>
      <c r="E80" s="67">
        <v>2</v>
      </c>
      <c r="F80" s="67">
        <v>5</v>
      </c>
      <c r="G80" s="67">
        <v>5</v>
      </c>
      <c r="H80" s="96">
        <v>25746</v>
      </c>
      <c r="I80" s="96">
        <v>842017</v>
      </c>
    </row>
    <row r="81" spans="1:29" ht="14.25" customHeight="1">
      <c r="A81" s="67">
        <v>571</v>
      </c>
      <c r="B81" s="165" t="s">
        <v>124</v>
      </c>
      <c r="C81" s="166"/>
      <c r="D81" s="69"/>
      <c r="E81" s="67">
        <v>2</v>
      </c>
      <c r="F81" s="67">
        <v>5</v>
      </c>
      <c r="G81" s="67">
        <v>6</v>
      </c>
      <c r="H81" s="96"/>
      <c r="I81" s="96">
        <v>0</v>
      </c>
    </row>
    <row r="82" spans="1:29" ht="14.25" customHeight="1">
      <c r="A82" s="67">
        <v>572</v>
      </c>
      <c r="B82" s="165" t="s">
        <v>125</v>
      </c>
      <c r="C82" s="166"/>
      <c r="D82" s="69"/>
      <c r="E82" s="67">
        <v>2</v>
      </c>
      <c r="F82" s="67">
        <v>5</v>
      </c>
      <c r="G82" s="67">
        <v>7</v>
      </c>
      <c r="H82" s="96"/>
      <c r="I82" s="96">
        <v>0</v>
      </c>
    </row>
    <row r="83" spans="1:29" ht="14.25" customHeight="1">
      <c r="A83" s="67">
        <v>574</v>
      </c>
      <c r="B83" s="165" t="s">
        <v>126</v>
      </c>
      <c r="C83" s="166"/>
      <c r="D83" s="69"/>
      <c r="E83" s="67">
        <v>2</v>
      </c>
      <c r="F83" s="67">
        <v>5</v>
      </c>
      <c r="G83" s="67">
        <v>8</v>
      </c>
      <c r="H83" s="96">
        <v>138716</v>
      </c>
      <c r="I83" s="96">
        <v>0</v>
      </c>
    </row>
    <row r="84" spans="1:29" ht="17.25" customHeight="1">
      <c r="A84" s="67">
        <v>575</v>
      </c>
      <c r="B84" s="165" t="s">
        <v>127</v>
      </c>
      <c r="C84" s="166"/>
      <c r="D84" s="69"/>
      <c r="E84" s="67">
        <v>2</v>
      </c>
      <c r="F84" s="67">
        <v>5</v>
      </c>
      <c r="G84" s="67">
        <v>9</v>
      </c>
      <c r="H84" s="96">
        <v>125056</v>
      </c>
      <c r="I84" s="96">
        <v>44829</v>
      </c>
    </row>
    <row r="85" spans="1:29" ht="17.25" customHeight="1">
      <c r="A85" s="67">
        <v>576</v>
      </c>
      <c r="B85" s="165" t="s">
        <v>128</v>
      </c>
      <c r="C85" s="166"/>
      <c r="D85" s="69"/>
      <c r="E85" s="67">
        <v>2</v>
      </c>
      <c r="F85" s="67">
        <v>6</v>
      </c>
      <c r="G85" s="67">
        <v>0</v>
      </c>
      <c r="H85" s="96">
        <v>53</v>
      </c>
      <c r="I85" s="96">
        <v>162</v>
      </c>
    </row>
    <row r="86" spans="1:29" ht="17.25" customHeight="1">
      <c r="A86" s="67">
        <v>577</v>
      </c>
      <c r="B86" s="165" t="s">
        <v>129</v>
      </c>
      <c r="C86" s="166"/>
      <c r="D86" s="69"/>
      <c r="E86" s="67">
        <v>2</v>
      </c>
      <c r="F86" s="67">
        <v>6</v>
      </c>
      <c r="G86" s="67">
        <v>1</v>
      </c>
      <c r="H86" s="96"/>
      <c r="I86" s="96">
        <v>0</v>
      </c>
    </row>
    <row r="87" spans="1:29" ht="17.25" customHeight="1">
      <c r="A87" s="67">
        <v>578</v>
      </c>
      <c r="B87" s="165" t="s">
        <v>130</v>
      </c>
      <c r="C87" s="166"/>
      <c r="D87" s="69"/>
      <c r="E87" s="67">
        <v>2</v>
      </c>
      <c r="F87" s="67">
        <v>6</v>
      </c>
      <c r="G87" s="67">
        <v>2</v>
      </c>
      <c r="H87" s="96">
        <v>123345</v>
      </c>
      <c r="I87" s="96">
        <v>122413</v>
      </c>
    </row>
    <row r="88" spans="1:29" ht="17.25" customHeight="1">
      <c r="A88" s="67">
        <v>579</v>
      </c>
      <c r="B88" s="165" t="s">
        <v>131</v>
      </c>
      <c r="C88" s="166"/>
      <c r="D88" s="69"/>
      <c r="E88" s="67">
        <v>2</v>
      </c>
      <c r="F88" s="67">
        <v>6</v>
      </c>
      <c r="G88" s="67">
        <v>3</v>
      </c>
      <c r="H88" s="96">
        <v>349435</v>
      </c>
      <c r="I88" s="96">
        <v>40422</v>
      </c>
    </row>
    <row r="89" spans="1:29" s="81" customFormat="1" ht="17.25" customHeight="1">
      <c r="A89" s="79"/>
      <c r="B89" s="196" t="s">
        <v>132</v>
      </c>
      <c r="C89" s="197"/>
      <c r="D89" s="80"/>
      <c r="E89" s="79">
        <v>2</v>
      </c>
      <c r="F89" s="79">
        <v>6</v>
      </c>
      <c r="G89" s="79">
        <v>4</v>
      </c>
      <c r="H89" s="97"/>
      <c r="I89" s="97">
        <f>+I67-I78</f>
        <v>919459</v>
      </c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</row>
    <row r="90" spans="1:29" s="81" customFormat="1" ht="17.25" customHeight="1">
      <c r="A90" s="79"/>
      <c r="B90" s="196" t="s">
        <v>133</v>
      </c>
      <c r="C90" s="197"/>
      <c r="D90" s="80"/>
      <c r="E90" s="79">
        <v>2</v>
      </c>
      <c r="F90" s="79">
        <v>6</v>
      </c>
      <c r="G90" s="79">
        <v>5</v>
      </c>
      <c r="H90" s="97">
        <f>+H78-H67</f>
        <v>520668</v>
      </c>
      <c r="I90" s="97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</row>
    <row r="91" spans="1:29" ht="34.5" customHeight="1">
      <c r="A91" s="67"/>
      <c r="B91" s="165" t="s">
        <v>134</v>
      </c>
      <c r="C91" s="166"/>
      <c r="D91" s="69"/>
      <c r="E91" s="67"/>
      <c r="F91" s="67"/>
      <c r="G91" s="68"/>
      <c r="H91" s="96"/>
      <c r="I91" s="96"/>
    </row>
    <row r="92" spans="1:29" s="81" customFormat="1" ht="25.5" customHeight="1">
      <c r="A92" s="79" t="s">
        <v>135</v>
      </c>
      <c r="B92" s="196" t="s">
        <v>136</v>
      </c>
      <c r="C92" s="197"/>
      <c r="D92" s="80"/>
      <c r="E92" s="79">
        <v>2</v>
      </c>
      <c r="F92" s="79">
        <v>6</v>
      </c>
      <c r="G92" s="79">
        <v>6</v>
      </c>
      <c r="H92" s="97"/>
      <c r="I92" s="97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</row>
    <row r="93" spans="1:29" ht="17.25" customHeight="1">
      <c r="A93" s="67">
        <v>680</v>
      </c>
      <c r="B93" s="165" t="s">
        <v>137</v>
      </c>
      <c r="C93" s="166"/>
      <c r="D93" s="69"/>
      <c r="E93" s="67">
        <v>2</v>
      </c>
      <c r="F93" s="67">
        <v>6</v>
      </c>
      <c r="G93" s="67">
        <v>7</v>
      </c>
      <c r="H93" s="96"/>
      <c r="I93" s="96"/>
    </row>
    <row r="94" spans="1:29" ht="17.25" customHeight="1">
      <c r="A94" s="67">
        <v>681</v>
      </c>
      <c r="B94" s="165" t="s">
        <v>138</v>
      </c>
      <c r="C94" s="166"/>
      <c r="D94" s="69"/>
      <c r="E94" s="67">
        <v>2</v>
      </c>
      <c r="F94" s="67">
        <v>6</v>
      </c>
      <c r="G94" s="67">
        <v>8</v>
      </c>
      <c r="H94" s="96"/>
      <c r="I94" s="96"/>
    </row>
    <row r="95" spans="1:29" ht="18" customHeight="1">
      <c r="A95" s="67">
        <v>682</v>
      </c>
      <c r="B95" s="165" t="s">
        <v>139</v>
      </c>
      <c r="C95" s="166"/>
      <c r="D95" s="69"/>
      <c r="E95" s="67">
        <v>2</v>
      </c>
      <c r="F95" s="67">
        <v>6</v>
      </c>
      <c r="G95" s="67">
        <v>9</v>
      </c>
      <c r="H95" s="96"/>
      <c r="I95" s="96"/>
    </row>
    <row r="96" spans="1:29" ht="15" customHeight="1">
      <c r="A96" s="67">
        <v>683</v>
      </c>
      <c r="B96" s="165" t="s">
        <v>140</v>
      </c>
      <c r="C96" s="166"/>
      <c r="D96" s="69"/>
      <c r="E96" s="67">
        <v>2</v>
      </c>
      <c r="F96" s="67">
        <v>7</v>
      </c>
      <c r="G96" s="67">
        <v>0</v>
      </c>
      <c r="H96" s="96"/>
      <c r="I96" s="96"/>
    </row>
    <row r="97" spans="1:29" ht="15" customHeight="1">
      <c r="A97" s="67">
        <v>684</v>
      </c>
      <c r="B97" s="165" t="s">
        <v>141</v>
      </c>
      <c r="C97" s="166"/>
      <c r="D97" s="69"/>
      <c r="E97" s="67">
        <v>2</v>
      </c>
      <c r="F97" s="67">
        <v>7</v>
      </c>
      <c r="G97" s="67">
        <v>1</v>
      </c>
      <c r="H97" s="96"/>
      <c r="I97" s="96"/>
    </row>
    <row r="98" spans="1:29" ht="18.75" customHeight="1">
      <c r="A98" s="67">
        <v>685</v>
      </c>
      <c r="B98" s="165" t="s">
        <v>142</v>
      </c>
      <c r="C98" s="166"/>
      <c r="D98" s="69"/>
      <c r="E98" s="67">
        <v>2</v>
      </c>
      <c r="F98" s="67">
        <v>7</v>
      </c>
      <c r="G98" s="67">
        <v>2</v>
      </c>
      <c r="H98" s="96"/>
      <c r="I98" s="96"/>
    </row>
    <row r="99" spans="1:29" ht="17.25" customHeight="1">
      <c r="A99" s="67">
        <v>686</v>
      </c>
      <c r="B99" s="165" t="s">
        <v>143</v>
      </c>
      <c r="C99" s="166"/>
      <c r="D99" s="69"/>
      <c r="E99" s="67">
        <v>2</v>
      </c>
      <c r="F99" s="67">
        <v>7</v>
      </c>
      <c r="G99" s="67">
        <v>3</v>
      </c>
      <c r="H99" s="96"/>
      <c r="I99" s="96"/>
    </row>
    <row r="100" spans="1:29" ht="17.25" customHeight="1">
      <c r="A100" s="67">
        <v>687</v>
      </c>
      <c r="B100" s="165" t="s">
        <v>144</v>
      </c>
      <c r="C100" s="166"/>
      <c r="D100" s="69"/>
      <c r="E100" s="67">
        <v>2</v>
      </c>
      <c r="F100" s="67">
        <v>7</v>
      </c>
      <c r="G100" s="67">
        <v>4</v>
      </c>
      <c r="H100" s="96"/>
      <c r="I100" s="96"/>
    </row>
    <row r="101" spans="1:29" ht="17.25" customHeight="1">
      <c r="A101" s="67">
        <v>689</v>
      </c>
      <c r="B101" s="165" t="s">
        <v>145</v>
      </c>
      <c r="C101" s="166"/>
      <c r="D101" s="69"/>
      <c r="E101" s="67">
        <v>2</v>
      </c>
      <c r="F101" s="67">
        <v>7</v>
      </c>
      <c r="G101" s="67">
        <v>5</v>
      </c>
      <c r="H101" s="96"/>
      <c r="I101" s="96"/>
    </row>
    <row r="102" spans="1:29" s="81" customFormat="1" ht="17.25" customHeight="1">
      <c r="A102" s="79" t="s">
        <v>146</v>
      </c>
      <c r="B102" s="196" t="s">
        <v>147</v>
      </c>
      <c r="C102" s="197"/>
      <c r="D102" s="80"/>
      <c r="E102" s="79">
        <v>2</v>
      </c>
      <c r="F102" s="79">
        <v>7</v>
      </c>
      <c r="G102" s="79">
        <v>6</v>
      </c>
      <c r="H102" s="97">
        <f>+H103+H104+H105+H106+H107+H108+H109+H110</f>
        <v>0</v>
      </c>
      <c r="I102" s="97">
        <f>+I103+I104+I105+I106+I107+I108+I109+I110</f>
        <v>88022</v>
      </c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</row>
    <row r="103" spans="1:29" ht="18.75" customHeight="1">
      <c r="A103" s="67">
        <v>580</v>
      </c>
      <c r="B103" s="165" t="s">
        <v>148</v>
      </c>
      <c r="C103" s="166"/>
      <c r="D103" s="69"/>
      <c r="E103" s="67">
        <v>2</v>
      </c>
      <c r="F103" s="67">
        <v>7</v>
      </c>
      <c r="G103" s="67">
        <v>7</v>
      </c>
      <c r="H103" s="96"/>
      <c r="I103" s="96"/>
    </row>
    <row r="104" spans="1:29" ht="18.75" customHeight="1">
      <c r="A104" s="67">
        <v>581</v>
      </c>
      <c r="B104" s="165" t="s">
        <v>149</v>
      </c>
      <c r="C104" s="166"/>
      <c r="D104" s="69"/>
      <c r="E104" s="67">
        <v>2</v>
      </c>
      <c r="F104" s="67">
        <v>7</v>
      </c>
      <c r="G104" s="67">
        <v>8</v>
      </c>
      <c r="H104" s="96"/>
      <c r="I104" s="96"/>
    </row>
    <row r="105" spans="1:29" ht="18" customHeight="1">
      <c r="A105" s="67">
        <v>582</v>
      </c>
      <c r="B105" s="165" t="s">
        <v>150</v>
      </c>
      <c r="C105" s="166"/>
      <c r="D105" s="69"/>
      <c r="E105" s="67">
        <v>2</v>
      </c>
      <c r="F105" s="67">
        <v>7</v>
      </c>
      <c r="G105" s="67">
        <v>9</v>
      </c>
      <c r="H105" s="96"/>
      <c r="I105" s="96"/>
    </row>
    <row r="106" spans="1:29" ht="18" customHeight="1">
      <c r="A106" s="67">
        <v>583</v>
      </c>
      <c r="B106" s="165" t="s">
        <v>151</v>
      </c>
      <c r="C106" s="166"/>
      <c r="D106" s="69"/>
      <c r="E106" s="67">
        <v>2</v>
      </c>
      <c r="F106" s="67">
        <v>8</v>
      </c>
      <c r="G106" s="67">
        <v>0</v>
      </c>
      <c r="H106" s="96"/>
      <c r="I106" s="96"/>
    </row>
    <row r="107" spans="1:29" ht="18" customHeight="1">
      <c r="A107" s="67">
        <v>584</v>
      </c>
      <c r="B107" s="165" t="s">
        <v>152</v>
      </c>
      <c r="C107" s="166"/>
      <c r="D107" s="69"/>
      <c r="E107" s="67">
        <v>2</v>
      </c>
      <c r="F107" s="67">
        <v>8</v>
      </c>
      <c r="G107" s="67">
        <v>1</v>
      </c>
      <c r="H107" s="96"/>
      <c r="I107" s="96"/>
    </row>
    <row r="108" spans="1:29" ht="18" customHeight="1">
      <c r="A108" s="67">
        <v>585</v>
      </c>
      <c r="B108" s="165" t="s">
        <v>153</v>
      </c>
      <c r="C108" s="166"/>
      <c r="D108" s="69"/>
      <c r="E108" s="67">
        <v>2</v>
      </c>
      <c r="F108" s="67">
        <v>8</v>
      </c>
      <c r="G108" s="67">
        <v>2</v>
      </c>
      <c r="H108" s="96"/>
      <c r="I108" s="96">
        <v>88022</v>
      </c>
    </row>
    <row r="109" spans="1:29" ht="15" customHeight="1">
      <c r="A109" s="67">
        <v>586</v>
      </c>
      <c r="B109" s="165" t="s">
        <v>154</v>
      </c>
      <c r="C109" s="166"/>
      <c r="D109" s="69"/>
      <c r="E109" s="67">
        <v>2</v>
      </c>
      <c r="F109" s="67">
        <v>8</v>
      </c>
      <c r="G109" s="67">
        <v>3</v>
      </c>
      <c r="H109" s="96"/>
      <c r="I109" s="96"/>
    </row>
    <row r="110" spans="1:29" ht="15" customHeight="1">
      <c r="A110" s="67">
        <v>589</v>
      </c>
      <c r="B110" s="165" t="s">
        <v>155</v>
      </c>
      <c r="C110" s="166"/>
      <c r="D110" s="69"/>
      <c r="E110" s="67">
        <v>2</v>
      </c>
      <c r="F110" s="67">
        <v>8</v>
      </c>
      <c r="G110" s="67">
        <v>4</v>
      </c>
      <c r="H110" s="96"/>
      <c r="I110" s="96"/>
    </row>
    <row r="111" spans="1:29" s="81" customFormat="1" ht="24.75" customHeight="1">
      <c r="A111" s="79" t="s">
        <v>156</v>
      </c>
      <c r="B111" s="196" t="s">
        <v>157</v>
      </c>
      <c r="C111" s="197"/>
      <c r="D111" s="80"/>
      <c r="E111" s="79">
        <v>2</v>
      </c>
      <c r="F111" s="79">
        <v>8</v>
      </c>
      <c r="G111" s="79">
        <v>5</v>
      </c>
      <c r="H111" s="97">
        <f>+H112+H113+H114</f>
        <v>0</v>
      </c>
      <c r="I111" s="97">
        <f>+I112+I113+I114</f>
        <v>0</v>
      </c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</row>
    <row r="112" spans="1:29" ht="24.75" customHeight="1">
      <c r="A112" s="67">
        <v>640</v>
      </c>
      <c r="B112" s="165" t="s">
        <v>158</v>
      </c>
      <c r="C112" s="166"/>
      <c r="D112" s="69"/>
      <c r="E112" s="67">
        <v>2</v>
      </c>
      <c r="F112" s="67">
        <v>8</v>
      </c>
      <c r="G112" s="67">
        <v>6</v>
      </c>
      <c r="H112" s="96"/>
      <c r="I112" s="96"/>
    </row>
    <row r="113" spans="1:29" ht="19.5" customHeight="1">
      <c r="A113" s="67">
        <v>641</v>
      </c>
      <c r="B113" s="165" t="s">
        <v>159</v>
      </c>
      <c r="C113" s="166"/>
      <c r="D113" s="69"/>
      <c r="E113" s="67">
        <v>2</v>
      </c>
      <c r="F113" s="67">
        <v>8</v>
      </c>
      <c r="G113" s="67">
        <v>7</v>
      </c>
      <c r="H113" s="96"/>
      <c r="I113" s="96"/>
    </row>
    <row r="114" spans="1:29" ht="19.5" customHeight="1">
      <c r="A114" s="67">
        <v>642</v>
      </c>
      <c r="B114" s="165" t="s">
        <v>160</v>
      </c>
      <c r="C114" s="166"/>
      <c r="D114" s="69"/>
      <c r="E114" s="67">
        <v>2</v>
      </c>
      <c r="F114" s="67">
        <v>8</v>
      </c>
      <c r="G114" s="67">
        <v>8</v>
      </c>
      <c r="H114" s="96"/>
      <c r="I114" s="96"/>
    </row>
    <row r="115" spans="1:29" s="81" customFormat="1" ht="30" customHeight="1">
      <c r="A115" s="79" t="s">
        <v>156</v>
      </c>
      <c r="B115" s="196" t="s">
        <v>161</v>
      </c>
      <c r="C115" s="197"/>
      <c r="D115" s="80"/>
      <c r="E115" s="79">
        <v>2</v>
      </c>
      <c r="F115" s="79">
        <v>8</v>
      </c>
      <c r="G115" s="79">
        <v>9</v>
      </c>
      <c r="H115" s="97">
        <f>+H116+H117+H118</f>
        <v>0</v>
      </c>
      <c r="I115" s="97">
        <f>+I116+I117+I118</f>
        <v>0</v>
      </c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</row>
    <row r="116" spans="1:29" ht="19.5" customHeight="1">
      <c r="A116" s="67">
        <v>643</v>
      </c>
      <c r="B116" s="165" t="s">
        <v>162</v>
      </c>
      <c r="C116" s="166"/>
      <c r="D116" s="69"/>
      <c r="E116" s="67">
        <v>2</v>
      </c>
      <c r="F116" s="67">
        <v>9</v>
      </c>
      <c r="G116" s="67">
        <v>0</v>
      </c>
      <c r="H116" s="96"/>
      <c r="I116" s="96"/>
    </row>
    <row r="117" spans="1:29" ht="19.5" customHeight="1">
      <c r="A117" s="67">
        <v>644</v>
      </c>
      <c r="B117" s="165" t="s">
        <v>163</v>
      </c>
      <c r="C117" s="166"/>
      <c r="D117" s="69"/>
      <c r="E117" s="67">
        <v>2</v>
      </c>
      <c r="F117" s="67">
        <v>9</v>
      </c>
      <c r="G117" s="67">
        <v>1</v>
      </c>
      <c r="H117" s="96"/>
      <c r="I117" s="96"/>
    </row>
    <row r="118" spans="1:29" ht="19.5" customHeight="1">
      <c r="A118" s="67">
        <v>645</v>
      </c>
      <c r="B118" s="165" t="s">
        <v>164</v>
      </c>
      <c r="C118" s="166"/>
      <c r="D118" s="69"/>
      <c r="E118" s="67">
        <v>2</v>
      </c>
      <c r="F118" s="67">
        <v>9</v>
      </c>
      <c r="G118" s="67">
        <v>2</v>
      </c>
      <c r="H118" s="96"/>
      <c r="I118" s="96"/>
    </row>
    <row r="119" spans="1:29" s="81" customFormat="1" ht="19.5" customHeight="1">
      <c r="A119" s="79"/>
      <c r="B119" s="196" t="s">
        <v>165</v>
      </c>
      <c r="C119" s="197"/>
      <c r="D119" s="80"/>
      <c r="E119" s="79">
        <v>2</v>
      </c>
      <c r="F119" s="79">
        <v>9</v>
      </c>
      <c r="G119" s="79">
        <v>3</v>
      </c>
      <c r="H119" s="97"/>
      <c r="I119" s="97"/>
      <c r="J119" s="124"/>
      <c r="K119" s="124"/>
      <c r="L119" s="124"/>
      <c r="M119" s="124"/>
      <c r="N119" s="124"/>
      <c r="O119" s="124"/>
      <c r="P119" s="124"/>
      <c r="Q119" s="124"/>
      <c r="R119" s="124"/>
      <c r="S119" s="124"/>
      <c r="T119" s="124"/>
      <c r="U119" s="124"/>
      <c r="V119" s="124"/>
      <c r="W119" s="124"/>
      <c r="X119" s="124"/>
      <c r="Y119" s="124"/>
      <c r="Z119" s="124"/>
      <c r="AA119" s="124"/>
      <c r="AB119" s="124"/>
      <c r="AC119" s="124"/>
    </row>
    <row r="120" spans="1:29" s="81" customFormat="1" ht="19.5" customHeight="1">
      <c r="A120" s="79"/>
      <c r="B120" s="196" t="s">
        <v>166</v>
      </c>
      <c r="C120" s="197"/>
      <c r="D120" s="80"/>
      <c r="E120" s="79">
        <v>2</v>
      </c>
      <c r="F120" s="79">
        <v>9</v>
      </c>
      <c r="G120" s="79">
        <v>4</v>
      </c>
      <c r="H120" s="97">
        <f>+H92-H102+H111-H115</f>
        <v>0</v>
      </c>
      <c r="I120" s="97">
        <f>-I92+I102-I111+I115</f>
        <v>88022</v>
      </c>
      <c r="J120" s="150"/>
      <c r="K120" s="124"/>
      <c r="L120" s="150"/>
      <c r="M120" s="124"/>
      <c r="N120" s="124"/>
      <c r="O120" s="124"/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  <c r="Z120" s="124"/>
      <c r="AA120" s="124"/>
      <c r="AB120" s="124"/>
      <c r="AC120" s="124"/>
    </row>
    <row r="121" spans="1:29" ht="26.25" customHeight="1">
      <c r="A121" s="67" t="s">
        <v>167</v>
      </c>
      <c r="B121" s="165" t="s">
        <v>168</v>
      </c>
      <c r="C121" s="166"/>
      <c r="D121" s="69"/>
      <c r="E121" s="67">
        <v>2</v>
      </c>
      <c r="F121" s="67">
        <v>9</v>
      </c>
      <c r="G121" s="67">
        <v>5</v>
      </c>
      <c r="H121" s="96">
        <v>3368</v>
      </c>
      <c r="I121" s="96">
        <v>8412</v>
      </c>
    </row>
    <row r="122" spans="1:29" ht="27.75" customHeight="1">
      <c r="A122" s="67" t="s">
        <v>169</v>
      </c>
      <c r="B122" s="165" t="s">
        <v>170</v>
      </c>
      <c r="C122" s="166"/>
      <c r="D122" s="69"/>
      <c r="E122" s="67">
        <v>2</v>
      </c>
      <c r="F122" s="67">
        <v>9</v>
      </c>
      <c r="G122" s="67">
        <v>6</v>
      </c>
      <c r="H122" s="96">
        <v>103995</v>
      </c>
      <c r="I122" s="96">
        <v>48359</v>
      </c>
    </row>
    <row r="123" spans="1:29" ht="19.5" customHeight="1">
      <c r="A123" s="67"/>
      <c r="B123" s="165" t="s">
        <v>171</v>
      </c>
      <c r="C123" s="166"/>
      <c r="D123" s="69"/>
      <c r="E123" s="67"/>
      <c r="F123" s="67"/>
      <c r="G123" s="68"/>
      <c r="H123" s="96"/>
      <c r="I123" s="96"/>
    </row>
    <row r="124" spans="1:29" ht="19.5" customHeight="1">
      <c r="A124" s="204"/>
      <c r="B124" s="212" t="s">
        <v>172</v>
      </c>
      <c r="C124" s="213"/>
      <c r="D124" s="214"/>
      <c r="E124" s="216">
        <v>2</v>
      </c>
      <c r="F124" s="216">
        <v>9</v>
      </c>
      <c r="G124" s="218">
        <v>7</v>
      </c>
      <c r="H124" s="208">
        <f>+H64-H65+H89-H90+H119-H120+H121-H122</f>
        <v>4154159</v>
      </c>
      <c r="I124" s="208">
        <f>+I64-I65+I89-I90+I119-I120+I121-I122</f>
        <v>4311331</v>
      </c>
      <c r="J124" s="150">
        <f>4154159-H124</f>
        <v>0</v>
      </c>
    </row>
    <row r="125" spans="1:29" s="81" customFormat="1" ht="19.5" customHeight="1">
      <c r="A125" s="205"/>
      <c r="B125" s="210" t="s">
        <v>173</v>
      </c>
      <c r="C125" s="211"/>
      <c r="D125" s="215"/>
      <c r="E125" s="217"/>
      <c r="F125" s="217"/>
      <c r="G125" s="219"/>
      <c r="H125" s="209"/>
      <c r="I125" s="209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  <c r="AC125" s="124"/>
    </row>
    <row r="126" spans="1:29" ht="19.5" customHeight="1">
      <c r="A126" s="204"/>
      <c r="B126" s="198" t="s">
        <v>174</v>
      </c>
      <c r="C126" s="199"/>
      <c r="D126" s="214"/>
      <c r="E126" s="216">
        <v>2</v>
      </c>
      <c r="F126" s="216">
        <v>9</v>
      </c>
      <c r="G126" s="216">
        <v>8</v>
      </c>
      <c r="H126" s="208">
        <v>0</v>
      </c>
      <c r="I126" s="208">
        <v>0</v>
      </c>
    </row>
    <row r="127" spans="1:29" s="81" customFormat="1" ht="19.5" customHeight="1">
      <c r="A127" s="205"/>
      <c r="B127" s="210" t="s">
        <v>175</v>
      </c>
      <c r="C127" s="211"/>
      <c r="D127" s="215"/>
      <c r="E127" s="217"/>
      <c r="F127" s="217"/>
      <c r="G127" s="217"/>
      <c r="H127" s="209"/>
      <c r="I127" s="209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</row>
    <row r="128" spans="1:29" ht="19.5" customHeight="1">
      <c r="A128" s="67"/>
      <c r="B128" s="165" t="s">
        <v>176</v>
      </c>
      <c r="C128" s="166"/>
      <c r="D128" s="69"/>
      <c r="E128" s="67"/>
      <c r="F128" s="67"/>
      <c r="G128" s="68"/>
      <c r="H128" s="96"/>
      <c r="I128" s="96"/>
    </row>
    <row r="129" spans="1:29" ht="19.5" customHeight="1">
      <c r="A129" s="67" t="s">
        <v>177</v>
      </c>
      <c r="B129" s="165" t="s">
        <v>178</v>
      </c>
      <c r="C129" s="166"/>
      <c r="D129" s="69"/>
      <c r="E129" s="67">
        <v>2</v>
      </c>
      <c r="F129" s="67">
        <v>9</v>
      </c>
      <c r="G129" s="67">
        <v>9</v>
      </c>
      <c r="H129" s="96">
        <v>481253</v>
      </c>
      <c r="I129" s="96">
        <v>431133</v>
      </c>
    </row>
    <row r="130" spans="1:29" ht="19.5" customHeight="1">
      <c r="A130" s="67" t="s">
        <v>179</v>
      </c>
      <c r="B130" s="165" t="s">
        <v>180</v>
      </c>
      <c r="C130" s="166"/>
      <c r="D130" s="69"/>
      <c r="E130" s="67">
        <v>3</v>
      </c>
      <c r="F130" s="67">
        <v>0</v>
      </c>
      <c r="G130" s="67">
        <v>0</v>
      </c>
      <c r="H130" s="96"/>
      <c r="I130" s="96"/>
    </row>
    <row r="131" spans="1:29" ht="19.5" customHeight="1">
      <c r="A131" s="67" t="s">
        <v>179</v>
      </c>
      <c r="B131" s="165" t="s">
        <v>181</v>
      </c>
      <c r="C131" s="166"/>
      <c r="D131" s="69"/>
      <c r="E131" s="67">
        <v>3</v>
      </c>
      <c r="F131" s="67">
        <v>0</v>
      </c>
      <c r="G131" s="67">
        <v>1</v>
      </c>
      <c r="H131" s="96"/>
      <c r="I131" s="96"/>
    </row>
    <row r="132" spans="1:29" ht="19.5" customHeight="1">
      <c r="A132" s="67"/>
      <c r="B132" s="165" t="s">
        <v>182</v>
      </c>
      <c r="C132" s="166"/>
      <c r="D132" s="69"/>
      <c r="E132" s="67"/>
      <c r="F132" s="68"/>
      <c r="G132" s="68"/>
      <c r="H132" s="96"/>
      <c r="I132" s="96"/>
    </row>
    <row r="133" spans="1:29" ht="16.5" customHeight="1">
      <c r="A133" s="67"/>
      <c r="B133" s="159" t="s">
        <v>183</v>
      </c>
      <c r="C133" s="160"/>
      <c r="D133" s="69"/>
      <c r="E133" s="67">
        <v>3</v>
      </c>
      <c r="F133" s="67">
        <v>0</v>
      </c>
      <c r="G133" s="67">
        <v>2</v>
      </c>
      <c r="H133" s="96">
        <f>+H124-H129</f>
        <v>3672906</v>
      </c>
      <c r="I133" s="96">
        <f>+I124-I126-I128-I129+I131</f>
        <v>3880198</v>
      </c>
    </row>
    <row r="134" spans="1:29" s="81" customFormat="1" ht="33.75" customHeight="1">
      <c r="A134" s="79"/>
      <c r="B134" s="196" t="s">
        <v>184</v>
      </c>
      <c r="C134" s="197"/>
      <c r="D134" s="80"/>
      <c r="E134" s="79">
        <v>3</v>
      </c>
      <c r="F134" s="79">
        <v>0</v>
      </c>
      <c r="G134" s="79">
        <v>3</v>
      </c>
      <c r="H134" s="97"/>
      <c r="I134" s="97"/>
      <c r="J134" s="124"/>
      <c r="K134" s="124"/>
      <c r="L134" s="124"/>
      <c r="M134" s="124"/>
      <c r="N134" s="124"/>
      <c r="O134" s="124"/>
      <c r="P134" s="124"/>
      <c r="Q134" s="124"/>
      <c r="R134" s="124"/>
      <c r="S134" s="124"/>
      <c r="T134" s="124"/>
      <c r="U134" s="124"/>
      <c r="V134" s="124"/>
      <c r="W134" s="124"/>
      <c r="X134" s="124"/>
      <c r="Y134" s="124"/>
      <c r="Z134" s="124"/>
      <c r="AA134" s="124"/>
      <c r="AB134" s="124"/>
      <c r="AC134" s="124"/>
    </row>
    <row r="135" spans="1:29" ht="17.25" customHeight="1">
      <c r="A135" s="67"/>
      <c r="B135" s="165" t="s">
        <v>185</v>
      </c>
      <c r="C135" s="166"/>
      <c r="D135" s="69"/>
      <c r="E135" s="67"/>
      <c r="F135" s="67"/>
      <c r="G135" s="67"/>
      <c r="H135" s="96"/>
      <c r="I135" s="96"/>
    </row>
    <row r="136" spans="1:29" ht="17.25" customHeight="1">
      <c r="A136" s="67" t="s">
        <v>186</v>
      </c>
      <c r="B136" s="165" t="s">
        <v>187</v>
      </c>
      <c r="C136" s="166"/>
      <c r="D136" s="69"/>
      <c r="E136" s="67">
        <v>3</v>
      </c>
      <c r="F136" s="67">
        <v>0</v>
      </c>
      <c r="G136" s="67">
        <v>4</v>
      </c>
      <c r="H136" s="96"/>
      <c r="I136" s="96"/>
    </row>
    <row r="137" spans="1:29" ht="19.5" customHeight="1">
      <c r="A137" s="67" t="s">
        <v>188</v>
      </c>
      <c r="B137" s="165" t="s">
        <v>189</v>
      </c>
      <c r="C137" s="166"/>
      <c r="D137" s="69"/>
      <c r="E137" s="67">
        <v>3</v>
      </c>
      <c r="F137" s="67">
        <v>0</v>
      </c>
      <c r="G137" s="67">
        <v>5</v>
      </c>
      <c r="H137" s="96"/>
      <c r="I137" s="96"/>
    </row>
    <row r="138" spans="1:29" ht="15.75" customHeight="1">
      <c r="A138" s="67"/>
      <c r="B138" s="159" t="s">
        <v>190</v>
      </c>
      <c r="C138" s="160"/>
      <c r="D138" s="69"/>
      <c r="E138" s="67">
        <v>3</v>
      </c>
      <c r="F138" s="67">
        <v>0</v>
      </c>
      <c r="G138" s="67">
        <v>6</v>
      </c>
      <c r="H138" s="96"/>
      <c r="I138" s="96"/>
    </row>
    <row r="139" spans="1:29" ht="15.75" customHeight="1">
      <c r="A139" s="67"/>
      <c r="B139" s="159" t="s">
        <v>191</v>
      </c>
      <c r="C139" s="160"/>
      <c r="D139" s="69"/>
      <c r="E139" s="67">
        <v>3</v>
      </c>
      <c r="F139" s="67">
        <v>0</v>
      </c>
      <c r="G139" s="67">
        <v>7</v>
      </c>
      <c r="H139" s="96"/>
      <c r="I139" s="96"/>
    </row>
    <row r="140" spans="1:29" ht="16.5" customHeight="1">
      <c r="A140" s="67" t="s">
        <v>192</v>
      </c>
      <c r="B140" s="165" t="s">
        <v>193</v>
      </c>
      <c r="C140" s="166"/>
      <c r="D140" s="69"/>
      <c r="E140" s="67">
        <v>3</v>
      </c>
      <c r="F140" s="67">
        <v>0</v>
      </c>
      <c r="G140" s="67">
        <v>8</v>
      </c>
      <c r="H140" s="96"/>
      <c r="I140" s="96"/>
    </row>
    <row r="141" spans="1:29" ht="16.5" customHeight="1">
      <c r="A141" s="67"/>
      <c r="B141" s="159" t="s">
        <v>194</v>
      </c>
      <c r="C141" s="160"/>
      <c r="D141" s="69"/>
      <c r="E141" s="67">
        <v>3</v>
      </c>
      <c r="F141" s="67">
        <v>0</v>
      </c>
      <c r="G141" s="67">
        <v>9</v>
      </c>
      <c r="H141" s="96"/>
      <c r="I141" s="96"/>
    </row>
    <row r="142" spans="1:29" ht="19.5" customHeight="1">
      <c r="A142" s="67"/>
      <c r="B142" s="159" t="s">
        <v>195</v>
      </c>
      <c r="C142" s="160"/>
      <c r="D142" s="69"/>
      <c r="E142" s="67">
        <v>3</v>
      </c>
      <c r="F142" s="67">
        <v>1</v>
      </c>
      <c r="G142" s="67">
        <v>0</v>
      </c>
      <c r="H142" s="96"/>
      <c r="I142" s="96"/>
    </row>
    <row r="143" spans="1:29" ht="19.5" customHeight="1">
      <c r="A143" s="67"/>
      <c r="B143" s="165" t="s">
        <v>196</v>
      </c>
      <c r="C143" s="166"/>
      <c r="D143" s="69"/>
      <c r="E143" s="67"/>
      <c r="F143" s="67"/>
      <c r="G143" s="67"/>
      <c r="H143" s="96"/>
      <c r="I143" s="96"/>
    </row>
    <row r="144" spans="1:29" ht="19.5" customHeight="1">
      <c r="A144" s="67"/>
      <c r="B144" s="159" t="s">
        <v>197</v>
      </c>
      <c r="C144" s="160"/>
      <c r="D144" s="69"/>
      <c r="E144" s="67">
        <v>3</v>
      </c>
      <c r="F144" s="67">
        <v>1</v>
      </c>
      <c r="G144" s="67">
        <v>1</v>
      </c>
      <c r="H144" s="96">
        <f>+H133</f>
        <v>3672906</v>
      </c>
      <c r="I144" s="96">
        <f>+I133</f>
        <v>3880198</v>
      </c>
    </row>
    <row r="145" spans="1:29" s="81" customFormat="1" ht="19.5" customHeight="1">
      <c r="A145" s="79"/>
      <c r="B145" s="196" t="s">
        <v>198</v>
      </c>
      <c r="C145" s="197"/>
      <c r="D145" s="80"/>
      <c r="E145" s="79">
        <v>3</v>
      </c>
      <c r="F145" s="79">
        <v>1</v>
      </c>
      <c r="G145" s="79">
        <v>2</v>
      </c>
      <c r="H145" s="97"/>
      <c r="I145" s="97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</row>
    <row r="146" spans="1:29" ht="19.5" customHeight="1">
      <c r="A146" s="67">
        <v>723</v>
      </c>
      <c r="B146" s="165" t="s">
        <v>199</v>
      </c>
      <c r="C146" s="166"/>
      <c r="D146" s="69"/>
      <c r="E146" s="67">
        <v>3</v>
      </c>
      <c r="F146" s="67">
        <v>1</v>
      </c>
      <c r="G146" s="67">
        <v>3</v>
      </c>
      <c r="H146" s="96"/>
      <c r="I146" s="96"/>
    </row>
    <row r="147" spans="1:29" ht="19.5" customHeight="1">
      <c r="A147" s="73"/>
      <c r="B147" s="39"/>
      <c r="C147" s="39"/>
      <c r="D147" s="73"/>
      <c r="E147" s="73"/>
      <c r="F147" s="73"/>
      <c r="G147" s="73"/>
      <c r="H147" s="99"/>
      <c r="I147" s="99"/>
    </row>
    <row r="148" spans="1:29" ht="19.5" customHeight="1">
      <c r="A148" s="67"/>
      <c r="B148" s="159" t="s">
        <v>200</v>
      </c>
      <c r="C148" s="160"/>
      <c r="D148" s="69"/>
      <c r="E148" s="67"/>
      <c r="F148" s="67"/>
      <c r="G148" s="67"/>
      <c r="H148" s="96"/>
      <c r="I148" s="96"/>
    </row>
    <row r="149" spans="1:29" ht="19.5" customHeight="1">
      <c r="A149" s="67"/>
      <c r="B149" s="165" t="s">
        <v>201</v>
      </c>
      <c r="C149" s="166"/>
      <c r="D149" s="69"/>
      <c r="E149" s="67">
        <v>3</v>
      </c>
      <c r="F149" s="67">
        <v>1</v>
      </c>
      <c r="G149" s="67">
        <v>4</v>
      </c>
      <c r="H149" s="96"/>
      <c r="I149" s="96"/>
    </row>
    <row r="150" spans="1:29" ht="15.75" customHeight="1">
      <c r="A150" s="67"/>
      <c r="B150" s="165" t="s">
        <v>202</v>
      </c>
      <c r="C150" s="166"/>
      <c r="D150" s="69"/>
      <c r="E150" s="67">
        <v>3</v>
      </c>
      <c r="F150" s="67">
        <v>1</v>
      </c>
      <c r="G150" s="67">
        <v>5</v>
      </c>
      <c r="H150" s="96"/>
      <c r="I150" s="96"/>
    </row>
    <row r="151" spans="1:29" ht="15.75" customHeight="1">
      <c r="A151" s="67"/>
      <c r="B151" s="165" t="s">
        <v>203</v>
      </c>
      <c r="C151" s="166"/>
      <c r="D151" s="69"/>
      <c r="E151" s="67">
        <v>3</v>
      </c>
      <c r="F151" s="67">
        <v>1</v>
      </c>
      <c r="G151" s="67">
        <v>6</v>
      </c>
      <c r="H151" s="96"/>
      <c r="I151" s="96"/>
    </row>
    <row r="152" spans="1:29" ht="15" customHeight="1">
      <c r="A152" s="67"/>
      <c r="B152" s="165" t="s">
        <v>204</v>
      </c>
      <c r="C152" s="166"/>
      <c r="D152" s="69"/>
      <c r="E152" s="67">
        <v>3</v>
      </c>
      <c r="F152" s="67">
        <v>1</v>
      </c>
      <c r="G152" s="67">
        <v>7</v>
      </c>
      <c r="H152" s="96"/>
      <c r="I152" s="96"/>
    </row>
    <row r="153" spans="1:29" ht="15" customHeight="1">
      <c r="A153" s="67"/>
      <c r="B153" s="165" t="s">
        <v>205</v>
      </c>
      <c r="C153" s="166"/>
      <c r="D153" s="69"/>
      <c r="E153" s="67">
        <v>3</v>
      </c>
      <c r="F153" s="67">
        <v>1</v>
      </c>
      <c r="G153" s="67">
        <v>8</v>
      </c>
      <c r="H153" s="96"/>
      <c r="I153" s="96"/>
    </row>
    <row r="154" spans="1:29" ht="19.5" customHeight="1">
      <c r="A154" s="67"/>
      <c r="B154" s="165" t="s">
        <v>206</v>
      </c>
      <c r="C154" s="166"/>
      <c r="D154" s="69"/>
      <c r="E154" s="67">
        <v>3</v>
      </c>
      <c r="F154" s="67">
        <v>1</v>
      </c>
      <c r="G154" s="67">
        <v>9</v>
      </c>
      <c r="H154" s="96"/>
      <c r="I154" s="96"/>
    </row>
    <row r="155" spans="1:29" ht="19.5" customHeight="1">
      <c r="A155" s="67"/>
      <c r="B155" s="165" t="s">
        <v>207</v>
      </c>
      <c r="C155" s="166"/>
      <c r="D155" s="69"/>
      <c r="E155" s="67">
        <v>3</v>
      </c>
      <c r="F155" s="67">
        <v>2</v>
      </c>
      <c r="G155" s="67">
        <v>0</v>
      </c>
      <c r="H155" s="96"/>
      <c r="I155" s="96"/>
    </row>
    <row r="156" spans="1:29" ht="19.5" customHeight="1">
      <c r="A156" s="67"/>
      <c r="B156" s="165" t="s">
        <v>208</v>
      </c>
      <c r="C156" s="166"/>
      <c r="D156" s="69"/>
      <c r="E156" s="67">
        <v>3</v>
      </c>
      <c r="F156" s="67">
        <v>2</v>
      </c>
      <c r="G156" s="67">
        <v>1</v>
      </c>
      <c r="H156" s="96"/>
      <c r="I156" s="96"/>
    </row>
    <row r="157" spans="1:29" ht="19.5" customHeight="1">
      <c r="A157" s="67"/>
      <c r="B157" s="165" t="s">
        <v>209</v>
      </c>
      <c r="C157" s="166"/>
      <c r="D157" s="69"/>
      <c r="E157" s="67">
        <v>3</v>
      </c>
      <c r="F157" s="67">
        <v>2</v>
      </c>
      <c r="G157" s="67">
        <v>2</v>
      </c>
      <c r="H157" s="96"/>
      <c r="I157" s="96"/>
    </row>
    <row r="158" spans="1:29" ht="19.5" customHeight="1">
      <c r="A158" s="67"/>
      <c r="B158" s="165" t="s">
        <v>210</v>
      </c>
      <c r="C158" s="166"/>
      <c r="D158" s="69"/>
      <c r="E158" s="67">
        <v>3</v>
      </c>
      <c r="F158" s="67">
        <v>2</v>
      </c>
      <c r="G158" s="67">
        <v>3</v>
      </c>
      <c r="H158" s="96"/>
      <c r="I158" s="96"/>
    </row>
    <row r="159" spans="1:29" ht="19.5" customHeight="1">
      <c r="A159" s="67"/>
      <c r="B159" s="165" t="s">
        <v>211</v>
      </c>
      <c r="C159" s="166"/>
      <c r="D159" s="69"/>
      <c r="E159" s="67">
        <v>3</v>
      </c>
      <c r="F159" s="67">
        <v>2</v>
      </c>
      <c r="G159" s="67">
        <v>4</v>
      </c>
      <c r="H159" s="96"/>
      <c r="I159" s="96"/>
    </row>
    <row r="160" spans="1:29" ht="19.5" customHeight="1">
      <c r="A160" s="67"/>
      <c r="B160" s="165" t="s">
        <v>212</v>
      </c>
      <c r="C160" s="166"/>
      <c r="D160" s="69"/>
      <c r="E160" s="67">
        <v>3</v>
      </c>
      <c r="F160" s="67">
        <v>2</v>
      </c>
      <c r="G160" s="67">
        <v>5</v>
      </c>
      <c r="H160" s="96"/>
      <c r="I160" s="96"/>
    </row>
    <row r="161" spans="1:29" ht="19.5" customHeight="1">
      <c r="A161" s="67"/>
      <c r="B161" s="165" t="s">
        <v>213</v>
      </c>
      <c r="C161" s="166"/>
      <c r="D161" s="69"/>
      <c r="E161" s="67">
        <v>3</v>
      </c>
      <c r="F161" s="67">
        <v>2</v>
      </c>
      <c r="G161" s="67">
        <v>6</v>
      </c>
      <c r="H161" s="96"/>
      <c r="I161" s="96"/>
    </row>
    <row r="162" spans="1:29" ht="19.5" customHeight="1">
      <c r="A162" s="67"/>
      <c r="B162" s="159" t="s">
        <v>214</v>
      </c>
      <c r="C162" s="160"/>
      <c r="D162" s="69"/>
      <c r="E162" s="67">
        <v>3</v>
      </c>
      <c r="F162" s="67">
        <v>2</v>
      </c>
      <c r="G162" s="67">
        <v>7</v>
      </c>
      <c r="H162" s="96"/>
      <c r="I162" s="96"/>
    </row>
    <row r="163" spans="1:29" ht="21.75" customHeight="1">
      <c r="A163" s="67"/>
      <c r="B163" s="159" t="s">
        <v>215</v>
      </c>
      <c r="C163" s="160"/>
      <c r="D163" s="69"/>
      <c r="E163" s="67">
        <v>3</v>
      </c>
      <c r="F163" s="67">
        <v>2</v>
      </c>
      <c r="G163" s="67">
        <v>8</v>
      </c>
      <c r="H163" s="95"/>
      <c r="I163" s="96"/>
    </row>
    <row r="164" spans="1:29" ht="18.75" customHeight="1">
      <c r="A164" s="67" t="s">
        <v>216</v>
      </c>
      <c r="B164" s="165" t="s">
        <v>217</v>
      </c>
      <c r="C164" s="166"/>
      <c r="D164" s="69"/>
      <c r="E164" s="67">
        <v>3</v>
      </c>
      <c r="F164" s="67">
        <v>2</v>
      </c>
      <c r="G164" s="67">
        <v>9</v>
      </c>
      <c r="H164" s="96"/>
      <c r="I164" s="96"/>
    </row>
    <row r="165" spans="1:29" ht="15" customHeight="1">
      <c r="A165" s="67"/>
      <c r="B165" s="159" t="s">
        <v>218</v>
      </c>
      <c r="C165" s="160"/>
      <c r="D165" s="69"/>
      <c r="E165" s="67">
        <v>3</v>
      </c>
      <c r="F165" s="67">
        <v>3</v>
      </c>
      <c r="G165" s="67">
        <v>0</v>
      </c>
      <c r="H165" s="96"/>
      <c r="I165" s="98"/>
    </row>
    <row r="166" spans="1:29" ht="12.75" customHeight="1">
      <c r="A166" s="67"/>
      <c r="B166" s="159" t="s">
        <v>219</v>
      </c>
      <c r="C166" s="160"/>
      <c r="D166" s="69"/>
      <c r="E166" s="67">
        <v>3</v>
      </c>
      <c r="F166" s="67">
        <v>3</v>
      </c>
      <c r="G166" s="67">
        <v>1</v>
      </c>
      <c r="H166" s="96"/>
      <c r="I166" s="96"/>
    </row>
    <row r="167" spans="1:29" ht="18.75" customHeight="1">
      <c r="A167" s="73"/>
      <c r="B167" s="39"/>
      <c r="C167" s="39"/>
      <c r="D167" s="73"/>
      <c r="E167" s="73"/>
      <c r="F167" s="73"/>
      <c r="G167" s="73"/>
      <c r="H167" s="99"/>
      <c r="I167" s="99"/>
    </row>
    <row r="168" spans="1:29" ht="18.75" customHeight="1">
      <c r="A168" s="67"/>
      <c r="B168" s="159" t="s">
        <v>220</v>
      </c>
      <c r="C168" s="160"/>
      <c r="D168" s="69"/>
      <c r="E168" s="67">
        <v>3</v>
      </c>
      <c r="F168" s="67">
        <v>3</v>
      </c>
      <c r="G168" s="67">
        <v>2</v>
      </c>
      <c r="H168" s="96">
        <f>+H144</f>
        <v>3672906</v>
      </c>
      <c r="I168" s="96">
        <f>+I144</f>
        <v>3880198</v>
      </c>
    </row>
    <row r="169" spans="1:29" s="81" customFormat="1" ht="33" customHeight="1">
      <c r="A169" s="79"/>
      <c r="B169" s="196" t="s">
        <v>221</v>
      </c>
      <c r="C169" s="197"/>
      <c r="D169" s="80"/>
      <c r="E169" s="79">
        <v>3</v>
      </c>
      <c r="F169" s="79">
        <v>3</v>
      </c>
      <c r="G169" s="79">
        <v>3</v>
      </c>
      <c r="H169" s="97"/>
      <c r="I169" s="97"/>
      <c r="J169" s="124"/>
      <c r="K169" s="124"/>
      <c r="L169" s="124"/>
      <c r="M169" s="124"/>
      <c r="N169" s="124"/>
      <c r="O169" s="124"/>
      <c r="P169" s="124"/>
      <c r="Q169" s="124"/>
      <c r="R169" s="124"/>
      <c r="S169" s="124"/>
      <c r="T169" s="124"/>
      <c r="U169" s="124"/>
      <c r="V169" s="124"/>
      <c r="W169" s="124"/>
      <c r="X169" s="124"/>
      <c r="Y169" s="124"/>
      <c r="Z169" s="124"/>
      <c r="AA169" s="124"/>
      <c r="AB169" s="124"/>
      <c r="AC169" s="124"/>
    </row>
    <row r="170" spans="1:29" ht="14.25" customHeight="1">
      <c r="A170" s="73"/>
      <c r="B170" s="39"/>
      <c r="C170" s="39"/>
      <c r="D170" s="73"/>
      <c r="E170" s="73"/>
      <c r="F170" s="73"/>
      <c r="G170" s="73"/>
      <c r="H170" s="99"/>
      <c r="I170" s="99"/>
    </row>
    <row r="171" spans="1:29" s="81" customFormat="1" ht="14.25" customHeight="1">
      <c r="A171" s="79"/>
      <c r="B171" s="194" t="s">
        <v>222</v>
      </c>
      <c r="C171" s="195"/>
      <c r="D171" s="80"/>
      <c r="E171" s="79">
        <v>3</v>
      </c>
      <c r="F171" s="79">
        <v>3</v>
      </c>
      <c r="G171" s="79">
        <v>4</v>
      </c>
      <c r="H171" s="97">
        <f>+H168</f>
        <v>3672906</v>
      </c>
      <c r="I171" s="97">
        <f>+I168</f>
        <v>3880198</v>
      </c>
      <c r="J171" s="124"/>
      <c r="K171" s="124"/>
      <c r="L171" s="124"/>
      <c r="M171" s="124"/>
      <c r="N171" s="124"/>
      <c r="O171" s="124"/>
      <c r="P171" s="124"/>
      <c r="Q171" s="124"/>
      <c r="R171" s="124"/>
      <c r="S171" s="124"/>
      <c r="T171" s="124"/>
      <c r="U171" s="124"/>
      <c r="V171" s="124"/>
      <c r="W171" s="124"/>
      <c r="X171" s="124"/>
      <c r="Y171" s="124"/>
      <c r="Z171" s="124"/>
      <c r="AA171" s="124"/>
      <c r="AB171" s="124"/>
      <c r="AC171" s="124"/>
    </row>
    <row r="172" spans="1:29" ht="14.25" customHeight="1">
      <c r="A172" s="67"/>
      <c r="B172" s="165" t="s">
        <v>223</v>
      </c>
      <c r="C172" s="166"/>
      <c r="D172" s="69"/>
      <c r="E172" s="67">
        <v>3</v>
      </c>
      <c r="F172" s="67">
        <v>3</v>
      </c>
      <c r="G172" s="67">
        <v>5</v>
      </c>
      <c r="H172" s="96">
        <f>+H171</f>
        <v>3672906</v>
      </c>
      <c r="I172" s="96">
        <f>+I171</f>
        <v>3880198</v>
      </c>
    </row>
    <row r="173" spans="1:29" s="81" customFormat="1" ht="18.75" customHeight="1">
      <c r="A173" s="79"/>
      <c r="B173" s="194" t="s">
        <v>224</v>
      </c>
      <c r="C173" s="195"/>
      <c r="D173" s="80"/>
      <c r="E173" s="79">
        <v>3</v>
      </c>
      <c r="F173" s="79">
        <v>3</v>
      </c>
      <c r="G173" s="79">
        <v>6</v>
      </c>
      <c r="H173" s="97"/>
      <c r="I173" s="97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  <c r="Z173" s="124"/>
      <c r="AA173" s="124"/>
      <c r="AB173" s="124"/>
      <c r="AC173" s="124"/>
    </row>
    <row r="174" spans="1:29" s="81" customFormat="1" ht="29.25" customHeight="1">
      <c r="A174" s="79"/>
      <c r="B174" s="194" t="s">
        <v>225</v>
      </c>
      <c r="C174" s="195"/>
      <c r="D174" s="80"/>
      <c r="E174" s="79">
        <v>3</v>
      </c>
      <c r="F174" s="79">
        <v>3</v>
      </c>
      <c r="G174" s="79">
        <v>7</v>
      </c>
      <c r="H174" s="97">
        <f>+H172</f>
        <v>3672906</v>
      </c>
      <c r="I174" s="97">
        <f>+I172</f>
        <v>3880198</v>
      </c>
      <c r="J174" s="124"/>
      <c r="K174" s="124"/>
      <c r="L174" s="124"/>
      <c r="M174" s="124"/>
      <c r="N174" s="124"/>
      <c r="O174" s="124"/>
      <c r="P174" s="124"/>
      <c r="Q174" s="124"/>
      <c r="R174" s="124"/>
      <c r="S174" s="124"/>
      <c r="T174" s="124"/>
      <c r="U174" s="124"/>
      <c r="V174" s="124"/>
      <c r="W174" s="124"/>
      <c r="X174" s="124"/>
      <c r="Y174" s="124"/>
      <c r="Z174" s="124"/>
      <c r="AA174" s="124"/>
      <c r="AB174" s="124"/>
      <c r="AC174" s="124"/>
    </row>
    <row r="175" spans="1:29" ht="18.75" customHeight="1">
      <c r="A175" s="67"/>
      <c r="B175" s="165" t="s">
        <v>223</v>
      </c>
      <c r="C175" s="166"/>
      <c r="D175" s="69"/>
      <c r="E175" s="67">
        <v>3</v>
      </c>
      <c r="F175" s="67">
        <v>3</v>
      </c>
      <c r="G175" s="67">
        <v>8</v>
      </c>
      <c r="H175" s="96">
        <f>+H174</f>
        <v>3672906</v>
      </c>
      <c r="I175" s="96">
        <f>+I174</f>
        <v>3880198</v>
      </c>
    </row>
    <row r="176" spans="1:29" s="81" customFormat="1" ht="18.75" customHeight="1">
      <c r="A176" s="79"/>
      <c r="B176" s="194" t="s">
        <v>224</v>
      </c>
      <c r="C176" s="195"/>
      <c r="D176" s="80"/>
      <c r="E176" s="79">
        <v>3</v>
      </c>
      <c r="F176" s="79">
        <v>3</v>
      </c>
      <c r="G176" s="79">
        <v>9</v>
      </c>
      <c r="H176" s="97">
        <f>+H173</f>
        <v>0</v>
      </c>
      <c r="I176" s="97">
        <f>+I173</f>
        <v>0</v>
      </c>
      <c r="J176" s="124"/>
      <c r="K176" s="124"/>
      <c r="L176" s="124"/>
      <c r="M176" s="124"/>
      <c r="N176" s="124"/>
      <c r="O176" s="124"/>
      <c r="P176" s="124"/>
      <c r="Q176" s="124"/>
      <c r="R176" s="124"/>
      <c r="S176" s="124"/>
      <c r="T176" s="124"/>
      <c r="U176" s="124"/>
      <c r="V176" s="124"/>
      <c r="W176" s="124"/>
      <c r="X176" s="124"/>
      <c r="Y176" s="124"/>
      <c r="Z176" s="124"/>
      <c r="AA176" s="124"/>
      <c r="AB176" s="124"/>
      <c r="AC176" s="124"/>
    </row>
    <row r="177" spans="1:29" ht="15" customHeight="1">
      <c r="A177" s="67"/>
      <c r="B177" s="165" t="s">
        <v>226</v>
      </c>
      <c r="C177" s="166"/>
      <c r="D177" s="69"/>
      <c r="E177" s="67">
        <v>3</v>
      </c>
      <c r="F177" s="67">
        <v>4</v>
      </c>
      <c r="G177" s="67">
        <v>0</v>
      </c>
      <c r="H177" s="96"/>
      <c r="I177" s="96"/>
    </row>
    <row r="178" spans="1:29">
      <c r="A178" s="67"/>
      <c r="B178" s="165" t="s">
        <v>227</v>
      </c>
      <c r="C178" s="166"/>
      <c r="D178" s="69"/>
      <c r="E178" s="67">
        <v>3</v>
      </c>
      <c r="F178" s="67">
        <v>4</v>
      </c>
      <c r="G178" s="67">
        <v>1</v>
      </c>
      <c r="H178" s="96"/>
      <c r="I178" s="96"/>
    </row>
    <row r="179" spans="1:29">
      <c r="A179" s="67"/>
      <c r="B179" s="165" t="s">
        <v>228</v>
      </c>
      <c r="C179" s="166"/>
      <c r="D179" s="69"/>
      <c r="E179" s="67">
        <v>3</v>
      </c>
      <c r="F179" s="67">
        <v>4</v>
      </c>
      <c r="G179" s="67">
        <v>2</v>
      </c>
      <c r="H179" s="96"/>
      <c r="I179" s="96"/>
    </row>
    <row r="180" spans="1:29">
      <c r="A180" s="73"/>
      <c r="B180" s="39"/>
      <c r="C180" s="39"/>
      <c r="D180" s="73"/>
      <c r="E180" s="73"/>
      <c r="F180" s="73"/>
      <c r="G180" s="73"/>
      <c r="H180" s="99"/>
      <c r="I180" s="99"/>
    </row>
    <row r="181" spans="1:29" ht="18.75" customHeight="1">
      <c r="A181" s="67"/>
      <c r="B181" s="165" t="s">
        <v>229</v>
      </c>
      <c r="C181" s="166"/>
      <c r="D181" s="69"/>
      <c r="E181" s="67"/>
      <c r="F181" s="67"/>
      <c r="G181" s="67"/>
      <c r="H181" s="96"/>
      <c r="I181" s="96"/>
    </row>
    <row r="182" spans="1:29" s="81" customFormat="1" ht="18.75" customHeight="1">
      <c r="A182" s="79"/>
      <c r="B182" s="194" t="s">
        <v>230</v>
      </c>
      <c r="C182" s="195"/>
      <c r="D182" s="80"/>
      <c r="E182" s="79">
        <v>3</v>
      </c>
      <c r="F182" s="79">
        <v>4</v>
      </c>
      <c r="G182" s="79">
        <v>3</v>
      </c>
      <c r="H182" s="97">
        <v>214</v>
      </c>
      <c r="I182" s="97">
        <v>215</v>
      </c>
      <c r="J182" s="124"/>
      <c r="K182" s="124"/>
      <c r="L182" s="124"/>
      <c r="M182" s="124"/>
      <c r="N182" s="124"/>
      <c r="O182" s="124"/>
      <c r="P182" s="124"/>
      <c r="Q182" s="124"/>
      <c r="R182" s="124"/>
      <c r="S182" s="124"/>
      <c r="T182" s="124"/>
      <c r="U182" s="124"/>
      <c r="V182" s="124"/>
      <c r="W182" s="124"/>
      <c r="X182" s="124"/>
      <c r="Y182" s="124"/>
      <c r="Z182" s="124"/>
      <c r="AA182" s="124"/>
      <c r="AB182" s="124"/>
      <c r="AC182" s="124"/>
    </row>
    <row r="183" spans="1:29" s="81" customFormat="1" ht="18.75" customHeight="1">
      <c r="A183" s="79"/>
      <c r="B183" s="194" t="s">
        <v>231</v>
      </c>
      <c r="C183" s="195"/>
      <c r="D183" s="80"/>
      <c r="E183" s="79">
        <v>3</v>
      </c>
      <c r="F183" s="79">
        <v>4</v>
      </c>
      <c r="G183" s="79">
        <v>4</v>
      </c>
      <c r="H183" s="97">
        <v>219</v>
      </c>
      <c r="I183" s="97">
        <v>212</v>
      </c>
      <c r="J183" s="124"/>
      <c r="K183" s="124"/>
      <c r="L183" s="124"/>
      <c r="M183" s="124"/>
      <c r="N183" s="124"/>
      <c r="O183" s="124"/>
      <c r="P183" s="124"/>
      <c r="Q183" s="124"/>
      <c r="R183" s="124"/>
      <c r="S183" s="124"/>
      <c r="T183" s="124"/>
      <c r="U183" s="124"/>
      <c r="V183" s="124"/>
      <c r="W183" s="124"/>
      <c r="X183" s="124"/>
      <c r="Y183" s="124"/>
      <c r="Z183" s="124"/>
      <c r="AA183" s="124"/>
      <c r="AB183" s="124"/>
      <c r="AC183" s="124"/>
    </row>
    <row r="184" spans="1:29" ht="18.75" customHeight="1">
      <c r="A184" s="25"/>
      <c r="B184" s="25"/>
      <c r="C184" s="25"/>
      <c r="D184" s="25"/>
      <c r="E184" s="25"/>
      <c r="F184" s="25"/>
      <c r="G184" s="25"/>
      <c r="H184" s="85"/>
      <c r="I184" s="85"/>
    </row>
    <row r="185" spans="1:29" ht="18.75" customHeight="1">
      <c r="A185" s="25"/>
      <c r="B185" s="25"/>
      <c r="C185" s="25"/>
      <c r="D185" s="25"/>
      <c r="E185" s="25"/>
      <c r="F185" s="25"/>
      <c r="G185" s="25"/>
      <c r="H185" s="85"/>
      <c r="I185" s="85"/>
    </row>
    <row r="186" spans="1:29" ht="18.75" customHeight="1">
      <c r="A186" s="220" t="s">
        <v>650</v>
      </c>
      <c r="B186" s="220"/>
      <c r="D186" s="33"/>
      <c r="E186" s="33"/>
      <c r="F186" s="33"/>
      <c r="G186" s="33"/>
      <c r="I186" s="100" t="s">
        <v>232</v>
      </c>
    </row>
    <row r="187" spans="1:29" ht="18.75" customHeight="1">
      <c r="A187" s="220" t="s">
        <v>667</v>
      </c>
      <c r="B187" s="220"/>
      <c r="D187" s="33"/>
      <c r="E187" s="33"/>
      <c r="F187" s="33"/>
      <c r="G187" s="33"/>
      <c r="H187" s="100" t="s">
        <v>233</v>
      </c>
      <c r="I187" s="90" t="s">
        <v>657</v>
      </c>
    </row>
    <row r="189" spans="1:29" ht="18.75" customHeight="1">
      <c r="A189" s="25"/>
      <c r="B189" s="25"/>
      <c r="C189" s="25"/>
      <c r="D189" s="25"/>
      <c r="E189" s="25"/>
      <c r="F189" s="25"/>
      <c r="G189" s="25"/>
      <c r="H189" s="85"/>
      <c r="I189" s="85"/>
    </row>
    <row r="190" spans="1:29">
      <c r="A190" s="25"/>
      <c r="B190" s="25"/>
      <c r="C190" s="25"/>
      <c r="D190" s="25"/>
      <c r="E190" s="25"/>
      <c r="F190" s="25"/>
      <c r="G190" s="25"/>
      <c r="H190" s="85"/>
      <c r="I190" s="85"/>
    </row>
    <row r="191" spans="1:29">
      <c r="A191" s="25"/>
      <c r="B191" s="25"/>
      <c r="C191" s="25"/>
      <c r="D191" s="25"/>
      <c r="E191" s="25"/>
      <c r="F191" s="25"/>
      <c r="G191" s="25"/>
      <c r="H191" s="85"/>
      <c r="I191" s="85"/>
    </row>
    <row r="192" spans="1:29" ht="18.75" customHeight="1">
      <c r="A192" s="25"/>
      <c r="B192" s="25"/>
      <c r="C192" s="25"/>
      <c r="D192" s="25"/>
      <c r="E192" s="25"/>
      <c r="F192" s="25"/>
      <c r="G192" s="25"/>
      <c r="H192" s="85"/>
      <c r="I192" s="85"/>
    </row>
    <row r="193" spans="1:9" ht="18.75" customHeight="1">
      <c r="A193" s="25"/>
      <c r="B193" s="25"/>
      <c r="C193" s="25"/>
      <c r="D193" s="25"/>
      <c r="E193" s="25"/>
      <c r="F193" s="25"/>
      <c r="G193" s="25"/>
      <c r="H193" s="85"/>
      <c r="I193" s="85"/>
    </row>
    <row r="194" spans="1:9" ht="18.75" customHeight="1">
      <c r="A194" s="25"/>
      <c r="B194" s="25"/>
      <c r="C194" s="25"/>
      <c r="D194" s="25"/>
      <c r="E194" s="25"/>
      <c r="F194" s="25"/>
      <c r="G194" s="25"/>
      <c r="H194" s="85"/>
      <c r="I194" s="85"/>
    </row>
    <row r="195" spans="1:9" ht="18.75" customHeight="1">
      <c r="A195" s="25"/>
      <c r="B195" s="25"/>
      <c r="C195" s="25"/>
      <c r="D195" s="25"/>
      <c r="E195" s="25"/>
      <c r="F195" s="25"/>
      <c r="G195" s="25"/>
      <c r="H195" s="85"/>
      <c r="I195" s="85"/>
    </row>
    <row r="196" spans="1:9" ht="18.75" customHeight="1">
      <c r="A196" s="25"/>
      <c r="B196" s="25"/>
      <c r="C196" s="25"/>
      <c r="D196" s="25"/>
      <c r="E196" s="25"/>
      <c r="F196" s="25"/>
      <c r="G196" s="25"/>
      <c r="H196" s="85"/>
      <c r="I196" s="85"/>
    </row>
    <row r="197" spans="1:9">
      <c r="A197" s="25"/>
      <c r="B197" s="25"/>
      <c r="C197" s="25"/>
      <c r="D197" s="25"/>
      <c r="E197" s="25"/>
      <c r="F197" s="25"/>
      <c r="G197" s="25"/>
      <c r="H197" s="85"/>
      <c r="I197" s="85"/>
    </row>
    <row r="198" spans="1:9">
      <c r="A198" s="25"/>
      <c r="B198" s="25"/>
      <c r="C198" s="25"/>
      <c r="D198" s="25"/>
      <c r="E198" s="25"/>
      <c r="F198" s="25"/>
      <c r="G198" s="25"/>
      <c r="H198" s="85"/>
      <c r="I198" s="85"/>
    </row>
    <row r="199" spans="1:9" ht="18.75" customHeight="1">
      <c r="A199" s="25"/>
      <c r="B199" s="25"/>
      <c r="C199" s="25"/>
      <c r="D199" s="25"/>
      <c r="E199" s="25"/>
      <c r="F199" s="25"/>
      <c r="G199" s="25"/>
      <c r="H199" s="85"/>
      <c r="I199" s="85"/>
    </row>
    <row r="200" spans="1:9" ht="18.75" customHeight="1">
      <c r="A200" s="25"/>
      <c r="B200" s="25"/>
      <c r="C200" s="25"/>
      <c r="D200" s="25"/>
      <c r="E200" s="25"/>
      <c r="F200" s="25"/>
      <c r="G200" s="25"/>
      <c r="H200" s="85"/>
      <c r="I200" s="85"/>
    </row>
    <row r="201" spans="1:9" ht="18.75" customHeight="1">
      <c r="A201" s="25"/>
      <c r="B201" s="25"/>
      <c r="C201" s="25"/>
      <c r="D201" s="25"/>
      <c r="E201" s="25"/>
      <c r="F201" s="25"/>
      <c r="G201" s="25"/>
      <c r="H201" s="85"/>
      <c r="I201" s="85"/>
    </row>
    <row r="202" spans="1:9" ht="18.75" customHeight="1">
      <c r="A202" s="25"/>
      <c r="B202" s="25"/>
      <c r="C202" s="25"/>
      <c r="D202" s="25"/>
      <c r="E202" s="25"/>
      <c r="F202" s="25"/>
      <c r="G202" s="25"/>
      <c r="H202" s="85"/>
      <c r="I202" s="85"/>
    </row>
    <row r="203" spans="1:9" ht="18.75" customHeight="1">
      <c r="A203" s="25"/>
      <c r="B203" s="25"/>
      <c r="C203" s="25"/>
      <c r="D203" s="25"/>
      <c r="E203" s="25"/>
      <c r="F203" s="25"/>
      <c r="G203" s="25"/>
      <c r="H203" s="85"/>
      <c r="I203" s="85"/>
    </row>
    <row r="204" spans="1:9" ht="15.75" customHeight="1">
      <c r="A204" s="25"/>
      <c r="B204" s="25"/>
      <c r="C204" s="25"/>
      <c r="D204" s="25"/>
      <c r="E204" s="25"/>
      <c r="F204" s="25"/>
      <c r="G204" s="25"/>
      <c r="H204" s="85"/>
      <c r="I204" s="85"/>
    </row>
    <row r="205" spans="1:9" ht="16.5" customHeight="1">
      <c r="A205" s="25"/>
      <c r="B205" s="25"/>
      <c r="C205" s="25"/>
      <c r="D205" s="25"/>
      <c r="E205" s="25"/>
      <c r="F205" s="25"/>
      <c r="G205" s="25"/>
      <c r="H205" s="85"/>
      <c r="I205" s="85"/>
    </row>
    <row r="206" spans="1:9" ht="16.5" customHeight="1">
      <c r="A206" s="25"/>
      <c r="B206" s="25"/>
      <c r="C206" s="25"/>
      <c r="D206" s="25"/>
      <c r="E206" s="25"/>
      <c r="F206" s="25"/>
      <c r="G206" s="25"/>
      <c r="H206" s="85"/>
      <c r="I206" s="85"/>
    </row>
  </sheetData>
  <mergeCells count="204">
    <mergeCell ref="B183:C183"/>
    <mergeCell ref="A186:B186"/>
    <mergeCell ref="A187:B187"/>
    <mergeCell ref="B176:C176"/>
    <mergeCell ref="B177:C177"/>
    <mergeCell ref="B178:C178"/>
    <mergeCell ref="B179:C179"/>
    <mergeCell ref="B181:C181"/>
    <mergeCell ref="B182:C182"/>
    <mergeCell ref="B169:C169"/>
    <mergeCell ref="B171:C171"/>
    <mergeCell ref="B172:C172"/>
    <mergeCell ref="B173:C173"/>
    <mergeCell ref="B174:C174"/>
    <mergeCell ref="B175:C175"/>
    <mergeCell ref="B162:C162"/>
    <mergeCell ref="B163:C163"/>
    <mergeCell ref="B164:C164"/>
    <mergeCell ref="B165:C165"/>
    <mergeCell ref="B166:C166"/>
    <mergeCell ref="B168:C168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3:C143"/>
    <mergeCell ref="B144:C144"/>
    <mergeCell ref="B145:C145"/>
    <mergeCell ref="B146:C146"/>
    <mergeCell ref="B148:C148"/>
    <mergeCell ref="B149:C149"/>
    <mergeCell ref="B137:C137"/>
    <mergeCell ref="B138:C138"/>
    <mergeCell ref="B139:C139"/>
    <mergeCell ref="B140:C140"/>
    <mergeCell ref="B141:C141"/>
    <mergeCell ref="B142:C142"/>
    <mergeCell ref="B131:C131"/>
    <mergeCell ref="B132:C132"/>
    <mergeCell ref="B133:C133"/>
    <mergeCell ref="B134:C134"/>
    <mergeCell ref="B135:C135"/>
    <mergeCell ref="B136:C136"/>
    <mergeCell ref="H126:H127"/>
    <mergeCell ref="I126:I127"/>
    <mergeCell ref="B127:C127"/>
    <mergeCell ref="B128:C128"/>
    <mergeCell ref="B129:C129"/>
    <mergeCell ref="B130:C130"/>
    <mergeCell ref="A126:A127"/>
    <mergeCell ref="B126:C126"/>
    <mergeCell ref="D126:D127"/>
    <mergeCell ref="E126:E127"/>
    <mergeCell ref="F126:F127"/>
    <mergeCell ref="G126:G127"/>
    <mergeCell ref="E124:E125"/>
    <mergeCell ref="F124:F125"/>
    <mergeCell ref="G124:G125"/>
    <mergeCell ref="H124:H125"/>
    <mergeCell ref="I124:I125"/>
    <mergeCell ref="B125:C125"/>
    <mergeCell ref="B121:C121"/>
    <mergeCell ref="B122:C122"/>
    <mergeCell ref="B123:C123"/>
    <mergeCell ref="A124:A125"/>
    <mergeCell ref="B124:C124"/>
    <mergeCell ref="D124:D125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I78:I79"/>
    <mergeCell ref="B80:C80"/>
    <mergeCell ref="B81:C81"/>
    <mergeCell ref="B82:C82"/>
    <mergeCell ref="B83:C83"/>
    <mergeCell ref="B84:C84"/>
    <mergeCell ref="B78:C79"/>
    <mergeCell ref="D78:D79"/>
    <mergeCell ref="E78:E79"/>
    <mergeCell ref="F78:F79"/>
    <mergeCell ref="G78:G79"/>
    <mergeCell ref="H78:H79"/>
    <mergeCell ref="B72:C72"/>
    <mergeCell ref="B73:C73"/>
    <mergeCell ref="B74:C74"/>
    <mergeCell ref="B75:C75"/>
    <mergeCell ref="B76:C76"/>
    <mergeCell ref="B77:C77"/>
    <mergeCell ref="G67:G68"/>
    <mergeCell ref="H67:H68"/>
    <mergeCell ref="I67:I68"/>
    <mergeCell ref="B69:C69"/>
    <mergeCell ref="B70:C70"/>
    <mergeCell ref="B71:C71"/>
    <mergeCell ref="B65:C65"/>
    <mergeCell ref="B66:C66"/>
    <mergeCell ref="B67:C68"/>
    <mergeCell ref="D67:D68"/>
    <mergeCell ref="E67:E68"/>
    <mergeCell ref="F67:F68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21:C21"/>
    <mergeCell ref="B22:C22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  <mergeCell ref="A11:I11"/>
    <mergeCell ref="B19:C19"/>
    <mergeCell ref="E19:G19"/>
    <mergeCell ref="B20:C20"/>
    <mergeCell ref="E20:G20"/>
    <mergeCell ref="B3:I3"/>
    <mergeCell ref="B4:I4"/>
    <mergeCell ref="B5:I5"/>
    <mergeCell ref="B6:I6"/>
    <mergeCell ref="B7:I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196"/>
  <sheetViews>
    <sheetView workbookViewId="0">
      <selection activeCell="K173" sqref="K173"/>
    </sheetView>
  </sheetViews>
  <sheetFormatPr defaultRowHeight="15"/>
  <cols>
    <col min="1" max="1" width="12.7109375" style="32" customWidth="1"/>
    <col min="2" max="2" width="38.42578125" style="32" customWidth="1"/>
    <col min="3" max="3" width="7.140625" style="32" customWidth="1"/>
    <col min="4" max="4" width="3" style="32" customWidth="1"/>
    <col min="5" max="5" width="3.5703125" style="32" customWidth="1"/>
    <col min="6" max="6" width="3.7109375" style="32" customWidth="1"/>
    <col min="7" max="7" width="12.7109375" style="90" customWidth="1"/>
    <col min="8" max="8" width="12.5703125" style="90" customWidth="1"/>
    <col min="9" max="9" width="15.5703125" style="90" customWidth="1"/>
    <col min="10" max="10" width="21.28515625" style="90" customWidth="1"/>
    <col min="11" max="11" width="18.5703125" style="124" customWidth="1"/>
    <col min="12" max="12" width="11.5703125" style="124" bestFit="1" customWidth="1"/>
    <col min="13" max="55" width="9.140625" style="124"/>
  </cols>
  <sheetData>
    <row r="1" spans="1:10">
      <c r="A1" s="25"/>
      <c r="B1" s="25"/>
      <c r="C1" s="25"/>
      <c r="D1" s="25"/>
      <c r="E1" s="25"/>
      <c r="F1" s="25"/>
      <c r="G1" s="85"/>
      <c r="H1" s="85"/>
      <c r="I1" s="85"/>
      <c r="J1" s="86" t="s">
        <v>1</v>
      </c>
    </row>
    <row r="2" spans="1:10">
      <c r="A2" s="29"/>
      <c r="B2" s="27"/>
      <c r="C2" s="25"/>
      <c r="D2" s="25"/>
      <c r="E2" s="25"/>
      <c r="F2" s="25"/>
      <c r="G2" s="85"/>
      <c r="H2" s="85"/>
      <c r="I2" s="85"/>
      <c r="J2" s="101" t="s">
        <v>234</v>
      </c>
    </row>
    <row r="3" spans="1:10" ht="15" customHeight="1">
      <c r="A3" s="28" t="s">
        <v>40</v>
      </c>
      <c r="B3" s="222" t="s">
        <v>680</v>
      </c>
      <c r="C3" s="223"/>
      <c r="D3" s="223"/>
      <c r="E3" s="223"/>
      <c r="F3" s="223"/>
      <c r="G3" s="223"/>
      <c r="H3" s="223"/>
      <c r="I3" s="223"/>
      <c r="J3" s="224"/>
    </row>
    <row r="4" spans="1:10">
      <c r="A4" s="28" t="s">
        <v>41</v>
      </c>
      <c r="B4" s="222" t="s">
        <v>644</v>
      </c>
      <c r="C4" s="223"/>
      <c r="D4" s="223"/>
      <c r="E4" s="223"/>
      <c r="F4" s="223"/>
      <c r="G4" s="223"/>
      <c r="H4" s="223"/>
      <c r="I4" s="223"/>
      <c r="J4" s="224"/>
    </row>
    <row r="5" spans="1:10">
      <c r="A5" s="28" t="s">
        <v>42</v>
      </c>
      <c r="B5" s="222" t="s">
        <v>646</v>
      </c>
      <c r="C5" s="223"/>
      <c r="D5" s="223"/>
      <c r="E5" s="223"/>
      <c r="F5" s="223"/>
      <c r="G5" s="223"/>
      <c r="H5" s="223"/>
      <c r="I5" s="223"/>
      <c r="J5" s="224"/>
    </row>
    <row r="6" spans="1:10">
      <c r="A6" s="28" t="s">
        <v>43</v>
      </c>
      <c r="B6" s="225" t="s">
        <v>649</v>
      </c>
      <c r="C6" s="226"/>
      <c r="D6" s="226"/>
      <c r="E6" s="226"/>
      <c r="F6" s="226"/>
      <c r="G6" s="226"/>
      <c r="H6" s="226"/>
      <c r="I6" s="226"/>
      <c r="J6" s="227"/>
    </row>
    <row r="7" spans="1:10">
      <c r="A7" s="28" t="s">
        <v>44</v>
      </c>
      <c r="B7" s="225" t="s">
        <v>649</v>
      </c>
      <c r="C7" s="226"/>
      <c r="D7" s="226"/>
      <c r="E7" s="226"/>
      <c r="F7" s="226"/>
      <c r="G7" s="226"/>
      <c r="H7" s="226"/>
      <c r="I7" s="226"/>
      <c r="J7" s="227"/>
    </row>
    <row r="8" spans="1:10">
      <c r="A8" s="29"/>
      <c r="B8" s="73"/>
      <c r="C8" s="73"/>
      <c r="D8" s="73"/>
      <c r="E8" s="73"/>
      <c r="F8" s="73"/>
      <c r="G8" s="99"/>
      <c r="H8" s="221"/>
      <c r="I8" s="221"/>
      <c r="J8" s="85"/>
    </row>
    <row r="9" spans="1:10">
      <c r="A9" s="25"/>
      <c r="B9" s="73"/>
      <c r="C9" s="73"/>
      <c r="D9" s="73"/>
      <c r="E9" s="73"/>
      <c r="F9" s="73"/>
      <c r="G9" s="99"/>
      <c r="H9" s="250"/>
      <c r="I9" s="250"/>
      <c r="J9" s="85"/>
    </row>
    <row r="10" spans="1:10">
      <c r="A10" s="25"/>
      <c r="B10" s="25"/>
      <c r="C10" s="25"/>
      <c r="D10" s="25"/>
      <c r="E10" s="25"/>
      <c r="F10" s="25"/>
      <c r="G10" s="85"/>
      <c r="H10" s="85"/>
      <c r="I10" s="85"/>
      <c r="J10" s="85"/>
    </row>
    <row r="11" spans="1:10" ht="15.75" thickBot="1">
      <c r="A11" s="251" t="s">
        <v>682</v>
      </c>
      <c r="B11" s="252"/>
      <c r="C11" s="252"/>
      <c r="D11" s="252"/>
      <c r="E11" s="252"/>
      <c r="F11" s="252"/>
      <c r="G11" s="252"/>
      <c r="H11" s="252"/>
      <c r="I11" s="252"/>
      <c r="J11" s="253"/>
    </row>
    <row r="12" spans="1:10" ht="15.75" thickTop="1">
      <c r="A12" s="41"/>
      <c r="B12" s="41"/>
      <c r="C12" s="254"/>
      <c r="D12" s="254"/>
      <c r="E12" s="254"/>
      <c r="F12" s="254"/>
      <c r="G12" s="254"/>
      <c r="H12" s="254"/>
      <c r="I12" s="102"/>
      <c r="J12" s="102"/>
    </row>
    <row r="13" spans="1:10">
      <c r="A13" s="25"/>
      <c r="B13" s="25"/>
      <c r="C13" s="25"/>
      <c r="D13" s="25"/>
      <c r="E13" s="25"/>
      <c r="F13" s="25"/>
      <c r="G13" s="85"/>
      <c r="H13" s="85"/>
      <c r="I13" s="85"/>
      <c r="J13" s="85" t="s">
        <v>235</v>
      </c>
    </row>
    <row r="14" spans="1:10" ht="15" customHeight="1">
      <c r="A14" s="169" t="s">
        <v>236</v>
      </c>
      <c r="B14" s="255" t="s">
        <v>48</v>
      </c>
      <c r="C14" s="169" t="s">
        <v>49</v>
      </c>
      <c r="D14" s="178" t="s">
        <v>50</v>
      </c>
      <c r="E14" s="179"/>
      <c r="F14" s="180"/>
      <c r="G14" s="258" t="s">
        <v>237</v>
      </c>
      <c r="H14" s="259"/>
      <c r="I14" s="260"/>
      <c r="J14" s="103" t="s">
        <v>237</v>
      </c>
    </row>
    <row r="15" spans="1:10" ht="15" customHeight="1">
      <c r="A15" s="170"/>
      <c r="B15" s="256"/>
      <c r="C15" s="170"/>
      <c r="D15" s="185" t="s">
        <v>52</v>
      </c>
      <c r="E15" s="186"/>
      <c r="F15" s="187"/>
      <c r="G15" s="261" t="s">
        <v>238</v>
      </c>
      <c r="H15" s="262"/>
      <c r="I15" s="263"/>
      <c r="J15" s="104" t="s">
        <v>239</v>
      </c>
    </row>
    <row r="16" spans="1:10">
      <c r="A16" s="170"/>
      <c r="B16" s="256"/>
      <c r="C16" s="170"/>
      <c r="D16" s="188"/>
      <c r="E16" s="189"/>
      <c r="F16" s="190"/>
      <c r="G16" s="264"/>
      <c r="H16" s="265"/>
      <c r="I16" s="266"/>
      <c r="J16" s="104" t="s">
        <v>240</v>
      </c>
    </row>
    <row r="17" spans="1:55">
      <c r="A17" s="170"/>
      <c r="B17" s="256"/>
      <c r="C17" s="170"/>
      <c r="D17" s="188"/>
      <c r="E17" s="189"/>
      <c r="F17" s="190"/>
      <c r="G17" s="267"/>
      <c r="H17" s="268"/>
      <c r="I17" s="269"/>
      <c r="J17" s="105"/>
    </row>
    <row r="18" spans="1:55" ht="25.5">
      <c r="A18" s="171"/>
      <c r="B18" s="257"/>
      <c r="C18" s="171"/>
      <c r="D18" s="191"/>
      <c r="E18" s="192"/>
      <c r="F18" s="193"/>
      <c r="G18" s="106" t="s">
        <v>241</v>
      </c>
      <c r="H18" s="94" t="s">
        <v>242</v>
      </c>
      <c r="I18" s="94" t="s">
        <v>243</v>
      </c>
      <c r="J18" s="107"/>
    </row>
    <row r="19" spans="1:55">
      <c r="A19" s="67"/>
      <c r="B19" s="70">
        <v>2</v>
      </c>
      <c r="C19" s="70">
        <v>3</v>
      </c>
      <c r="D19" s="156">
        <v>4</v>
      </c>
      <c r="E19" s="158"/>
      <c r="F19" s="157"/>
      <c r="G19" s="108">
        <v>5</v>
      </c>
      <c r="H19" s="108">
        <v>6</v>
      </c>
      <c r="I19" s="108">
        <v>7</v>
      </c>
      <c r="J19" s="108">
        <v>8</v>
      </c>
    </row>
    <row r="20" spans="1:55">
      <c r="A20" s="67"/>
      <c r="B20" s="66" t="s">
        <v>244</v>
      </c>
      <c r="C20" s="69"/>
      <c r="D20" s="156"/>
      <c r="E20" s="158"/>
      <c r="F20" s="157"/>
      <c r="G20" s="96"/>
      <c r="H20" s="96"/>
      <c r="I20" s="96"/>
      <c r="J20" s="96"/>
    </row>
    <row r="21" spans="1:55" s="81" customFormat="1" ht="39.75">
      <c r="A21" s="79"/>
      <c r="B21" s="84" t="s">
        <v>245</v>
      </c>
      <c r="C21" s="80"/>
      <c r="D21" s="79">
        <v>0</v>
      </c>
      <c r="E21" s="79">
        <v>0</v>
      </c>
      <c r="F21" s="79">
        <v>1</v>
      </c>
      <c r="G21" s="97">
        <f>+G22+G28+G34+G35+G40+G41+G50+G53</f>
        <v>77079622</v>
      </c>
      <c r="H21" s="97">
        <f t="shared" ref="H21:I21" si="0">+H22+H28+H34+H35+H40+H41+H50+H53</f>
        <v>49545785</v>
      </c>
      <c r="I21" s="97">
        <f t="shared" si="0"/>
        <v>27533837</v>
      </c>
      <c r="J21" s="97">
        <f t="shared" ref="J21" si="1">+J22+J28+J34+J35+J40+J41+J50+J53</f>
        <v>28549934</v>
      </c>
      <c r="K21" s="150"/>
      <c r="L21" s="150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</row>
    <row r="22" spans="1:55" s="81" customFormat="1">
      <c r="A22" s="112" t="s">
        <v>246</v>
      </c>
      <c r="B22" s="84" t="s">
        <v>247</v>
      </c>
      <c r="C22" s="80"/>
      <c r="D22" s="79">
        <v>0</v>
      </c>
      <c r="E22" s="79">
        <v>0</v>
      </c>
      <c r="F22" s="79">
        <v>2</v>
      </c>
      <c r="G22" s="113">
        <f>SUM(G23:G27)</f>
        <v>1236432</v>
      </c>
      <c r="H22" s="113">
        <f>SUM(H23:H27)</f>
        <v>857170</v>
      </c>
      <c r="I22" s="113">
        <f t="shared" ref="I22" si="2">+I23+I24+I25+I26+I27</f>
        <v>379262</v>
      </c>
      <c r="J22" s="113">
        <f t="shared" ref="J22" si="3">+J23+J24+J25+J26+J27</f>
        <v>642078</v>
      </c>
      <c r="K22" s="150"/>
      <c r="L22" s="150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</row>
    <row r="23" spans="1:55">
      <c r="A23" s="42" t="s">
        <v>248</v>
      </c>
      <c r="B23" s="65" t="s">
        <v>249</v>
      </c>
      <c r="C23" s="69"/>
      <c r="D23" s="67">
        <v>0</v>
      </c>
      <c r="E23" s="67">
        <v>0</v>
      </c>
      <c r="F23" s="67">
        <v>3</v>
      </c>
      <c r="G23" s="96"/>
      <c r="H23" s="96"/>
      <c r="I23" s="96">
        <f>+G23-H23</f>
        <v>0</v>
      </c>
      <c r="J23" s="96">
        <v>0</v>
      </c>
      <c r="K23" s="150"/>
      <c r="L23" s="150"/>
    </row>
    <row r="24" spans="1:55">
      <c r="A24" s="42" t="s">
        <v>250</v>
      </c>
      <c r="B24" s="65" t="s">
        <v>251</v>
      </c>
      <c r="C24" s="69"/>
      <c r="D24" s="67">
        <v>0</v>
      </c>
      <c r="E24" s="67">
        <v>0</v>
      </c>
      <c r="F24" s="67">
        <v>4</v>
      </c>
      <c r="G24" s="96"/>
      <c r="H24" s="96"/>
      <c r="I24" s="96">
        <f t="shared" ref="I24:I26" si="4">+G24-H24</f>
        <v>0</v>
      </c>
      <c r="J24" s="96">
        <v>0</v>
      </c>
      <c r="K24" s="150"/>
      <c r="L24" s="150"/>
    </row>
    <row r="25" spans="1:55">
      <c r="A25" s="42" t="s">
        <v>252</v>
      </c>
      <c r="B25" s="65" t="s">
        <v>253</v>
      </c>
      <c r="C25" s="69"/>
      <c r="D25" s="67">
        <v>0</v>
      </c>
      <c r="E25" s="67">
        <v>0</v>
      </c>
      <c r="F25" s="67">
        <v>5</v>
      </c>
      <c r="G25" s="96"/>
      <c r="H25" s="96"/>
      <c r="I25" s="96">
        <f t="shared" si="4"/>
        <v>0</v>
      </c>
      <c r="J25" s="96">
        <v>0</v>
      </c>
      <c r="K25" s="150"/>
      <c r="L25" s="150"/>
    </row>
    <row r="26" spans="1:55">
      <c r="A26" s="67" t="s">
        <v>254</v>
      </c>
      <c r="B26" s="65" t="s">
        <v>255</v>
      </c>
      <c r="C26" s="69"/>
      <c r="D26" s="67">
        <v>0</v>
      </c>
      <c r="E26" s="67">
        <v>0</v>
      </c>
      <c r="F26" s="67">
        <v>6</v>
      </c>
      <c r="G26" s="96">
        <v>1236432</v>
      </c>
      <c r="H26" s="96">
        <v>857170</v>
      </c>
      <c r="I26" s="96">
        <f t="shared" si="4"/>
        <v>379262</v>
      </c>
      <c r="J26" s="96">
        <v>642078</v>
      </c>
      <c r="K26" s="150"/>
      <c r="L26" s="150"/>
    </row>
    <row r="27" spans="1:55">
      <c r="A27" s="67" t="s">
        <v>256</v>
      </c>
      <c r="B27" s="65" t="s">
        <v>257</v>
      </c>
      <c r="C27" s="69"/>
      <c r="D27" s="67">
        <v>0</v>
      </c>
      <c r="E27" s="67">
        <v>0</v>
      </c>
      <c r="F27" s="67">
        <v>7</v>
      </c>
      <c r="G27" s="96"/>
      <c r="H27" s="96"/>
      <c r="I27" s="96"/>
      <c r="J27" s="96"/>
      <c r="K27" s="150"/>
      <c r="L27" s="150"/>
    </row>
    <row r="28" spans="1:55" s="81" customFormat="1" ht="26.25">
      <c r="A28" s="112" t="s">
        <v>258</v>
      </c>
      <c r="B28" s="84" t="s">
        <v>259</v>
      </c>
      <c r="C28" s="80"/>
      <c r="D28" s="79">
        <v>0</v>
      </c>
      <c r="E28" s="79">
        <v>0</v>
      </c>
      <c r="F28" s="79">
        <v>8</v>
      </c>
      <c r="G28" s="113">
        <f>+G29+G30+G31+G32+G33</f>
        <v>74287705</v>
      </c>
      <c r="H28" s="113">
        <f t="shared" ref="H28:I28" si="5">+H29+H30+H31+H32+H33</f>
        <v>48688615</v>
      </c>
      <c r="I28" s="113">
        <f t="shared" si="5"/>
        <v>25599090</v>
      </c>
      <c r="J28" s="113">
        <f t="shared" ref="J28" si="6">+J29+J30+J31+J32+J33</f>
        <v>25144054</v>
      </c>
      <c r="K28" s="150"/>
      <c r="L28" s="150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</row>
    <row r="29" spans="1:55">
      <c r="A29" s="42" t="s">
        <v>260</v>
      </c>
      <c r="B29" s="65" t="s">
        <v>261</v>
      </c>
      <c r="C29" s="69"/>
      <c r="D29" s="67">
        <v>0</v>
      </c>
      <c r="E29" s="67">
        <v>0</v>
      </c>
      <c r="F29" s="67">
        <v>9</v>
      </c>
      <c r="G29" s="96">
        <v>947340</v>
      </c>
      <c r="H29" s="96"/>
      <c r="I29" s="96">
        <f>+G29-H29</f>
        <v>947340</v>
      </c>
      <c r="J29" s="96">
        <v>947340</v>
      </c>
      <c r="K29" s="150"/>
      <c r="L29" s="150"/>
    </row>
    <row r="30" spans="1:55">
      <c r="A30" s="42" t="s">
        <v>262</v>
      </c>
      <c r="B30" s="65" t="s">
        <v>263</v>
      </c>
      <c r="C30" s="69"/>
      <c r="D30" s="67">
        <v>0</v>
      </c>
      <c r="E30" s="67">
        <v>1</v>
      </c>
      <c r="F30" s="67">
        <v>0</v>
      </c>
      <c r="G30" s="96">
        <v>19827754</v>
      </c>
      <c r="H30" s="96">
        <v>9919749</v>
      </c>
      <c r="I30" s="96">
        <f>+G30-H30</f>
        <v>9908005</v>
      </c>
      <c r="J30" s="96">
        <v>6717410</v>
      </c>
      <c r="K30" s="150"/>
      <c r="L30" s="150"/>
    </row>
    <row r="31" spans="1:55">
      <c r="A31" s="67" t="s">
        <v>264</v>
      </c>
      <c r="B31" s="65" t="s">
        <v>265</v>
      </c>
      <c r="C31" s="69"/>
      <c r="D31" s="67">
        <v>0</v>
      </c>
      <c r="E31" s="67">
        <v>1</v>
      </c>
      <c r="F31" s="67">
        <v>1</v>
      </c>
      <c r="G31" s="96">
        <v>53486115</v>
      </c>
      <c r="H31" s="96">
        <v>38768866</v>
      </c>
      <c r="I31" s="96">
        <f t="shared" ref="I31:I33" si="7">+G31-H31</f>
        <v>14717249</v>
      </c>
      <c r="J31" s="96">
        <v>14126434</v>
      </c>
      <c r="K31" s="150"/>
      <c r="L31" s="150"/>
    </row>
    <row r="32" spans="1:55">
      <c r="A32" s="42" t="s">
        <v>266</v>
      </c>
      <c r="B32" s="65" t="s">
        <v>267</v>
      </c>
      <c r="C32" s="69"/>
      <c r="D32" s="67">
        <v>0</v>
      </c>
      <c r="E32" s="67">
        <v>1</v>
      </c>
      <c r="F32" s="67">
        <v>2</v>
      </c>
      <c r="G32" s="96"/>
      <c r="H32" s="96"/>
      <c r="I32" s="96">
        <f t="shared" si="7"/>
        <v>0</v>
      </c>
      <c r="J32" s="96">
        <v>0</v>
      </c>
      <c r="K32" s="150"/>
      <c r="L32" s="150"/>
    </row>
    <row r="33" spans="1:55" ht="25.5">
      <c r="A33" s="67" t="s">
        <v>268</v>
      </c>
      <c r="B33" s="65" t="s">
        <v>269</v>
      </c>
      <c r="C33" s="69"/>
      <c r="D33" s="67">
        <v>0</v>
      </c>
      <c r="E33" s="67">
        <v>1</v>
      </c>
      <c r="F33" s="67">
        <v>3</v>
      </c>
      <c r="G33" s="96">
        <v>26496</v>
      </c>
      <c r="H33" s="96"/>
      <c r="I33" s="96">
        <f t="shared" si="7"/>
        <v>26496</v>
      </c>
      <c r="J33" s="96">
        <v>3352870</v>
      </c>
      <c r="K33" s="150"/>
      <c r="L33" s="150"/>
    </row>
    <row r="34" spans="1:55">
      <c r="A34" s="42" t="s">
        <v>270</v>
      </c>
      <c r="B34" s="66" t="s">
        <v>271</v>
      </c>
      <c r="C34" s="69"/>
      <c r="D34" s="67">
        <v>0</v>
      </c>
      <c r="E34" s="67">
        <v>1</v>
      </c>
      <c r="F34" s="67">
        <v>4</v>
      </c>
      <c r="G34" s="96"/>
      <c r="H34" s="96"/>
      <c r="I34" s="96"/>
      <c r="J34" s="96"/>
      <c r="K34" s="150"/>
    </row>
    <row r="35" spans="1:55" s="81" customFormat="1">
      <c r="A35" s="112" t="s">
        <v>272</v>
      </c>
      <c r="B35" s="84" t="s">
        <v>273</v>
      </c>
      <c r="C35" s="80"/>
      <c r="D35" s="79">
        <v>0</v>
      </c>
      <c r="E35" s="79">
        <v>1</v>
      </c>
      <c r="F35" s="79">
        <v>5</v>
      </c>
      <c r="G35" s="97"/>
      <c r="H35" s="97"/>
      <c r="I35" s="97"/>
      <c r="J35" s="97"/>
      <c r="K35" s="150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</row>
    <row r="36" spans="1:55">
      <c r="A36" s="42" t="s">
        <v>274</v>
      </c>
      <c r="B36" s="65" t="s">
        <v>275</v>
      </c>
      <c r="C36" s="69"/>
      <c r="D36" s="67">
        <v>0</v>
      </c>
      <c r="E36" s="67">
        <v>1</v>
      </c>
      <c r="F36" s="67">
        <v>6</v>
      </c>
      <c r="G36" s="96"/>
      <c r="H36" s="96"/>
      <c r="I36" s="96"/>
      <c r="J36" s="96"/>
      <c r="K36" s="150"/>
    </row>
    <row r="37" spans="1:55">
      <c r="A37" s="42" t="s">
        <v>276</v>
      </c>
      <c r="B37" s="65" t="s">
        <v>277</v>
      </c>
      <c r="C37" s="69"/>
      <c r="D37" s="67">
        <v>0</v>
      </c>
      <c r="E37" s="67">
        <v>1</v>
      </c>
      <c r="F37" s="67">
        <v>7</v>
      </c>
      <c r="G37" s="96"/>
      <c r="H37" s="96"/>
      <c r="I37" s="96"/>
      <c r="J37" s="96"/>
      <c r="K37" s="150"/>
    </row>
    <row r="38" spans="1:55">
      <c r="A38" s="42" t="s">
        <v>278</v>
      </c>
      <c r="B38" s="65" t="s">
        <v>279</v>
      </c>
      <c r="C38" s="69"/>
      <c r="D38" s="67">
        <v>0</v>
      </c>
      <c r="E38" s="67">
        <v>1</v>
      </c>
      <c r="F38" s="67">
        <v>8</v>
      </c>
      <c r="G38" s="96"/>
      <c r="H38" s="96"/>
      <c r="I38" s="96"/>
      <c r="J38" s="96"/>
      <c r="K38" s="150"/>
    </row>
    <row r="39" spans="1:55">
      <c r="A39" s="67" t="s">
        <v>280</v>
      </c>
      <c r="B39" s="65" t="s">
        <v>281</v>
      </c>
      <c r="C39" s="69"/>
      <c r="D39" s="67">
        <v>0</v>
      </c>
      <c r="E39" s="67">
        <v>1</v>
      </c>
      <c r="F39" s="67">
        <v>9</v>
      </c>
      <c r="G39" s="96"/>
      <c r="H39" s="96"/>
      <c r="I39" s="96"/>
      <c r="J39" s="96"/>
      <c r="K39" s="150"/>
    </row>
    <row r="40" spans="1:55" ht="27">
      <c r="A40" s="42" t="s">
        <v>282</v>
      </c>
      <c r="B40" s="66" t="s">
        <v>283</v>
      </c>
      <c r="C40" s="69"/>
      <c r="D40" s="67">
        <v>0</v>
      </c>
      <c r="E40" s="67">
        <v>2</v>
      </c>
      <c r="F40" s="67">
        <v>0</v>
      </c>
      <c r="G40" s="96"/>
      <c r="H40" s="96"/>
      <c r="I40" s="96"/>
      <c r="J40" s="96"/>
      <c r="K40" s="150"/>
    </row>
    <row r="41" spans="1:55" s="81" customFormat="1" ht="26.25">
      <c r="A41" s="112" t="s">
        <v>284</v>
      </c>
      <c r="B41" s="84" t="s">
        <v>285</v>
      </c>
      <c r="C41" s="80"/>
      <c r="D41" s="79">
        <v>0</v>
      </c>
      <c r="E41" s="79">
        <v>2</v>
      </c>
      <c r="F41" s="79">
        <v>1</v>
      </c>
      <c r="G41" s="113">
        <f>SUM(G42:G49)</f>
        <v>1555485</v>
      </c>
      <c r="H41" s="113">
        <f>SUM(H42:H49)</f>
        <v>0</v>
      </c>
      <c r="I41" s="113">
        <f>SUM(I42:I49)</f>
        <v>1555485</v>
      </c>
      <c r="J41" s="113">
        <f t="shared" ref="J41" si="8">+J42+J43+J44+J45+J46+J47+J48+J49</f>
        <v>2763802</v>
      </c>
      <c r="K41" s="150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</row>
    <row r="42" spans="1:55">
      <c r="A42" s="42" t="s">
        <v>286</v>
      </c>
      <c r="B42" s="65" t="s">
        <v>287</v>
      </c>
      <c r="C42" s="69"/>
      <c r="D42" s="67">
        <v>0</v>
      </c>
      <c r="E42" s="67">
        <v>2</v>
      </c>
      <c r="F42" s="67">
        <v>2</v>
      </c>
      <c r="G42" s="96"/>
      <c r="H42" s="96"/>
      <c r="I42" s="96">
        <f>+G42</f>
        <v>0</v>
      </c>
      <c r="J42" s="96">
        <v>280885</v>
      </c>
      <c r="K42" s="150"/>
    </row>
    <row r="43" spans="1:55">
      <c r="A43" s="42" t="s">
        <v>288</v>
      </c>
      <c r="B43" s="65" t="s">
        <v>289</v>
      </c>
      <c r="C43" s="69"/>
      <c r="D43" s="67">
        <v>0</v>
      </c>
      <c r="E43" s="67">
        <v>2</v>
      </c>
      <c r="F43" s="67">
        <v>3</v>
      </c>
      <c r="G43" s="96"/>
      <c r="H43" s="96"/>
      <c r="I43" s="96"/>
      <c r="J43" s="96"/>
      <c r="K43" s="150"/>
    </row>
    <row r="44" spans="1:55" ht="25.5">
      <c r="A44" s="42" t="s">
        <v>290</v>
      </c>
      <c r="B44" s="65" t="s">
        <v>291</v>
      </c>
      <c r="C44" s="69"/>
      <c r="D44" s="67">
        <v>0</v>
      </c>
      <c r="E44" s="67">
        <v>2</v>
      </c>
      <c r="F44" s="67">
        <v>4</v>
      </c>
      <c r="G44" s="96">
        <v>512697</v>
      </c>
      <c r="H44" s="96"/>
      <c r="I44" s="96">
        <f>+G44</f>
        <v>512697</v>
      </c>
      <c r="J44" s="96">
        <v>950000</v>
      </c>
      <c r="K44" s="150"/>
    </row>
    <row r="45" spans="1:55">
      <c r="A45" s="42" t="s">
        <v>292</v>
      </c>
      <c r="B45" s="65" t="s">
        <v>293</v>
      </c>
      <c r="C45" s="69"/>
      <c r="D45" s="67">
        <v>0</v>
      </c>
      <c r="E45" s="67">
        <v>2</v>
      </c>
      <c r="F45" s="67">
        <v>5</v>
      </c>
      <c r="G45" s="96">
        <v>27916</v>
      </c>
      <c r="H45" s="96"/>
      <c r="I45" s="96">
        <f>+G45-H45</f>
        <v>27916</v>
      </c>
      <c r="J45" s="96">
        <v>40318</v>
      </c>
      <c r="K45" s="150"/>
    </row>
    <row r="46" spans="1:55">
      <c r="A46" s="42" t="s">
        <v>294</v>
      </c>
      <c r="B46" s="65" t="s">
        <v>295</v>
      </c>
      <c r="C46" s="69"/>
      <c r="D46" s="67">
        <v>0</v>
      </c>
      <c r="E46" s="67">
        <v>2</v>
      </c>
      <c r="F46" s="67">
        <v>6</v>
      </c>
      <c r="G46" s="96" t="s">
        <v>668</v>
      </c>
      <c r="H46" s="96"/>
      <c r="I46" s="96"/>
      <c r="J46" s="96">
        <v>0</v>
      </c>
      <c r="K46" s="150"/>
    </row>
    <row r="47" spans="1:55">
      <c r="A47" s="42" t="s">
        <v>296</v>
      </c>
      <c r="B47" s="65" t="s">
        <v>297</v>
      </c>
      <c r="C47" s="69"/>
      <c r="D47" s="67">
        <v>0</v>
      </c>
      <c r="E47" s="67">
        <v>2</v>
      </c>
      <c r="F47" s="67">
        <v>7</v>
      </c>
      <c r="G47" s="96"/>
      <c r="H47" s="96"/>
      <c r="I47" s="96">
        <f t="shared" ref="I47:I49" si="9">+G47-H47</f>
        <v>0</v>
      </c>
      <c r="J47" s="96">
        <v>0</v>
      </c>
      <c r="K47" s="150"/>
    </row>
    <row r="48" spans="1:55" ht="25.5">
      <c r="A48" s="42" t="s">
        <v>298</v>
      </c>
      <c r="B48" s="65" t="s">
        <v>299</v>
      </c>
      <c r="C48" s="69"/>
      <c r="D48" s="67">
        <v>0</v>
      </c>
      <c r="E48" s="67">
        <v>2</v>
      </c>
      <c r="F48" s="67">
        <v>8</v>
      </c>
      <c r="G48" s="96"/>
      <c r="H48" s="96"/>
      <c r="I48" s="96">
        <f t="shared" si="9"/>
        <v>0</v>
      </c>
      <c r="J48" s="96">
        <v>0</v>
      </c>
      <c r="K48" s="150"/>
    </row>
    <row r="49" spans="1:55">
      <c r="A49" s="42" t="s">
        <v>300</v>
      </c>
      <c r="B49" s="65" t="s">
        <v>301</v>
      </c>
      <c r="C49" s="69"/>
      <c r="D49" s="67">
        <v>0</v>
      </c>
      <c r="E49" s="67">
        <v>2</v>
      </c>
      <c r="F49" s="67">
        <v>9</v>
      </c>
      <c r="G49" s="96">
        <v>1014872</v>
      </c>
      <c r="H49" s="96"/>
      <c r="I49" s="96">
        <f t="shared" si="9"/>
        <v>1014872</v>
      </c>
      <c r="J49" s="96">
        <v>1492599</v>
      </c>
      <c r="K49" s="150"/>
    </row>
    <row r="50" spans="1:55" s="81" customFormat="1" ht="26.25">
      <c r="A50" s="112" t="s">
        <v>302</v>
      </c>
      <c r="B50" s="84" t="s">
        <v>303</v>
      </c>
      <c r="C50" s="80"/>
      <c r="D50" s="79">
        <v>0</v>
      </c>
      <c r="E50" s="79">
        <v>3</v>
      </c>
      <c r="F50" s="79">
        <v>0</v>
      </c>
      <c r="G50" s="97">
        <f>+G51+G52</f>
        <v>0</v>
      </c>
      <c r="H50" s="97">
        <f t="shared" ref="H50:I50" si="10">+H51+H52</f>
        <v>0</v>
      </c>
      <c r="I50" s="97">
        <f t="shared" si="10"/>
        <v>0</v>
      </c>
      <c r="J50" s="97">
        <f t="shared" ref="J50" si="11">+J51+J52</f>
        <v>0</v>
      </c>
      <c r="K50" s="150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</row>
    <row r="51" spans="1:55">
      <c r="A51" s="42" t="s">
        <v>304</v>
      </c>
      <c r="B51" s="65" t="s">
        <v>305</v>
      </c>
      <c r="C51" s="69"/>
      <c r="D51" s="67">
        <v>0</v>
      </c>
      <c r="E51" s="67">
        <v>3</v>
      </c>
      <c r="F51" s="67">
        <v>1</v>
      </c>
      <c r="G51" s="96"/>
      <c r="H51" s="96"/>
      <c r="I51" s="96"/>
      <c r="J51" s="96"/>
      <c r="K51" s="150"/>
    </row>
    <row r="52" spans="1:55">
      <c r="A52" s="67" t="s">
        <v>306</v>
      </c>
      <c r="B52" s="65" t="s">
        <v>307</v>
      </c>
      <c r="C52" s="69"/>
      <c r="D52" s="67">
        <v>0</v>
      </c>
      <c r="E52" s="67">
        <v>3</v>
      </c>
      <c r="F52" s="67">
        <v>2</v>
      </c>
      <c r="G52" s="96"/>
      <c r="H52" s="96"/>
      <c r="I52" s="96"/>
      <c r="J52" s="96"/>
      <c r="K52" s="150"/>
    </row>
    <row r="53" spans="1:55">
      <c r="A53" s="67" t="s">
        <v>308</v>
      </c>
      <c r="B53" s="66" t="s">
        <v>309</v>
      </c>
      <c r="C53" s="69"/>
      <c r="D53" s="67">
        <v>0</v>
      </c>
      <c r="E53" s="67">
        <v>3</v>
      </c>
      <c r="F53" s="67">
        <v>3</v>
      </c>
      <c r="G53" s="96"/>
      <c r="H53" s="96"/>
      <c r="I53" s="96"/>
      <c r="J53" s="96"/>
      <c r="K53" s="150"/>
    </row>
    <row r="54" spans="1:55">
      <c r="A54" s="42" t="s">
        <v>310</v>
      </c>
      <c r="B54" s="66" t="s">
        <v>311</v>
      </c>
      <c r="C54" s="69"/>
      <c r="D54" s="67">
        <v>0</v>
      </c>
      <c r="E54" s="67">
        <v>3</v>
      </c>
      <c r="F54" s="67">
        <v>4</v>
      </c>
      <c r="G54" s="96"/>
      <c r="H54" s="96"/>
      <c r="I54" s="96"/>
      <c r="J54" s="96"/>
      <c r="K54" s="150"/>
    </row>
    <row r="55" spans="1:55" s="81" customFormat="1">
      <c r="A55" s="79"/>
      <c r="B55" s="84" t="s">
        <v>312</v>
      </c>
      <c r="C55" s="80"/>
      <c r="D55" s="79">
        <v>0</v>
      </c>
      <c r="E55" s="79">
        <v>3</v>
      </c>
      <c r="F55" s="79">
        <v>5</v>
      </c>
      <c r="G55" s="113">
        <f>+G56+G63</f>
        <v>14084468</v>
      </c>
      <c r="H55" s="113">
        <f t="shared" ref="H55:I55" si="12">+H56+H63</f>
        <v>3113164</v>
      </c>
      <c r="I55" s="113">
        <f t="shared" si="12"/>
        <v>10971304</v>
      </c>
      <c r="J55" s="113">
        <f t="shared" ref="J55" si="13">+J56+J63</f>
        <v>7813120</v>
      </c>
      <c r="K55" s="150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</row>
    <row r="56" spans="1:55" s="81" customFormat="1" ht="26.25">
      <c r="A56" s="79" t="s">
        <v>313</v>
      </c>
      <c r="B56" s="84" t="s">
        <v>314</v>
      </c>
      <c r="C56" s="80"/>
      <c r="D56" s="79">
        <v>0</v>
      </c>
      <c r="E56" s="79">
        <v>3</v>
      </c>
      <c r="F56" s="79">
        <v>6</v>
      </c>
      <c r="G56" s="113">
        <f>+G57+G58+G59+G60+G61+G62</f>
        <v>8073441</v>
      </c>
      <c r="H56" s="113">
        <f t="shared" ref="H56:I56" si="14">+H57+H58+H59+H60+H61+H62</f>
        <v>3113164</v>
      </c>
      <c r="I56" s="113">
        <f t="shared" si="14"/>
        <v>4960277</v>
      </c>
      <c r="J56" s="113">
        <f t="shared" ref="J56" si="15">+J57+J58+J59+J60+J61+J62</f>
        <v>3920985</v>
      </c>
      <c r="K56" s="150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</row>
    <row r="57" spans="1:55" ht="25.5">
      <c r="A57" s="67">
        <v>10</v>
      </c>
      <c r="B57" s="65" t="s">
        <v>315</v>
      </c>
      <c r="C57" s="69"/>
      <c r="D57" s="67">
        <v>0</v>
      </c>
      <c r="E57" s="67">
        <v>3</v>
      </c>
      <c r="F57" s="67">
        <v>7</v>
      </c>
      <c r="G57" s="96">
        <v>5554608</v>
      </c>
      <c r="H57" s="96">
        <v>3113164</v>
      </c>
      <c r="I57" s="96">
        <f>+G57-H57</f>
        <v>2441444</v>
      </c>
      <c r="J57" s="96">
        <v>1934301</v>
      </c>
      <c r="K57" s="150"/>
    </row>
    <row r="58" spans="1:55" ht="25.5">
      <c r="A58" s="67">
        <v>11</v>
      </c>
      <c r="B58" s="65" t="s">
        <v>316</v>
      </c>
      <c r="C58" s="69"/>
      <c r="D58" s="67">
        <v>0</v>
      </c>
      <c r="E58" s="67">
        <v>3</v>
      </c>
      <c r="F58" s="67">
        <v>8</v>
      </c>
      <c r="G58" s="96">
        <v>548266</v>
      </c>
      <c r="H58" s="96"/>
      <c r="I58" s="96">
        <f t="shared" ref="I58:I62" si="16">+G58-H58</f>
        <v>548266</v>
      </c>
      <c r="J58" s="96">
        <v>695309</v>
      </c>
      <c r="K58" s="150"/>
    </row>
    <row r="59" spans="1:55">
      <c r="A59" s="67">
        <v>12</v>
      </c>
      <c r="B59" s="65" t="s">
        <v>317</v>
      </c>
      <c r="C59" s="69"/>
      <c r="D59" s="67">
        <v>0</v>
      </c>
      <c r="E59" s="67">
        <v>3</v>
      </c>
      <c r="F59" s="67">
        <v>9</v>
      </c>
      <c r="G59" s="96">
        <v>726509</v>
      </c>
      <c r="H59" s="96"/>
      <c r="I59" s="96">
        <f t="shared" si="16"/>
        <v>726509</v>
      </c>
      <c r="J59" s="96">
        <v>354740</v>
      </c>
      <c r="K59" s="150"/>
    </row>
    <row r="60" spans="1:55">
      <c r="A60" s="67">
        <v>13</v>
      </c>
      <c r="B60" s="65" t="s">
        <v>318</v>
      </c>
      <c r="C60" s="69"/>
      <c r="D60" s="67">
        <v>0</v>
      </c>
      <c r="E60" s="67">
        <v>4</v>
      </c>
      <c r="F60" s="67">
        <v>0</v>
      </c>
      <c r="G60" s="96">
        <v>33515</v>
      </c>
      <c r="H60" s="96"/>
      <c r="I60" s="96">
        <f t="shared" si="16"/>
        <v>33515</v>
      </c>
      <c r="J60" s="96">
        <v>54499</v>
      </c>
      <c r="K60" s="150"/>
    </row>
    <row r="61" spans="1:55" ht="25.5">
      <c r="A61" s="67">
        <v>14</v>
      </c>
      <c r="B61" s="65" t="s">
        <v>319</v>
      </c>
      <c r="C61" s="69"/>
      <c r="D61" s="67">
        <v>0</v>
      </c>
      <c r="E61" s="67">
        <v>4</v>
      </c>
      <c r="F61" s="67">
        <v>1</v>
      </c>
      <c r="G61" s="96"/>
      <c r="H61" s="96"/>
      <c r="I61" s="96">
        <f t="shared" si="16"/>
        <v>0</v>
      </c>
      <c r="J61" s="96">
        <v>0</v>
      </c>
      <c r="K61" s="150"/>
    </row>
    <row r="62" spans="1:55">
      <c r="A62" s="67">
        <v>15</v>
      </c>
      <c r="B62" s="65" t="s">
        <v>320</v>
      </c>
      <c r="C62" s="69"/>
      <c r="D62" s="67">
        <v>0</v>
      </c>
      <c r="E62" s="67">
        <v>4</v>
      </c>
      <c r="F62" s="67">
        <v>2</v>
      </c>
      <c r="G62" s="96">
        <v>1210543</v>
      </c>
      <c r="H62" s="96"/>
      <c r="I62" s="96">
        <f t="shared" si="16"/>
        <v>1210543</v>
      </c>
      <c r="J62" s="96">
        <v>882136</v>
      </c>
      <c r="K62" s="150"/>
    </row>
    <row r="63" spans="1:55" s="81" customFormat="1" ht="39.75">
      <c r="A63" s="79"/>
      <c r="B63" s="84" t="s">
        <v>321</v>
      </c>
      <c r="C63" s="80"/>
      <c r="D63" s="79">
        <v>0</v>
      </c>
      <c r="E63" s="79">
        <v>4</v>
      </c>
      <c r="F63" s="79">
        <v>3</v>
      </c>
      <c r="G63" s="113">
        <f>+G64+G67+G73+G81+G82</f>
        <v>6011027</v>
      </c>
      <c r="H63" s="113">
        <f t="shared" ref="H63:I63" si="17">+H64+H67+H73+H81+H82</f>
        <v>0</v>
      </c>
      <c r="I63" s="113">
        <f t="shared" si="17"/>
        <v>6011027</v>
      </c>
      <c r="J63" s="113">
        <f>+J64+J67+J73+J81+J82</f>
        <v>3892135</v>
      </c>
      <c r="K63" s="150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</row>
    <row r="64" spans="1:55" s="81" customFormat="1" ht="15" customHeight="1">
      <c r="A64" s="79">
        <v>20</v>
      </c>
      <c r="B64" s="83" t="s">
        <v>322</v>
      </c>
      <c r="C64" s="80"/>
      <c r="D64" s="79">
        <v>0</v>
      </c>
      <c r="E64" s="79">
        <v>4</v>
      </c>
      <c r="F64" s="79">
        <v>4</v>
      </c>
      <c r="G64" s="113">
        <f>+G65+G66</f>
        <v>87476</v>
      </c>
      <c r="H64" s="113">
        <f t="shared" ref="H64:I64" si="18">+H65+H66</f>
        <v>0</v>
      </c>
      <c r="I64" s="113">
        <f t="shared" si="18"/>
        <v>87476</v>
      </c>
      <c r="J64" s="113">
        <f t="shared" ref="J64" si="19">+J65+J66</f>
        <v>63659</v>
      </c>
      <c r="K64" s="150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4"/>
      <c r="BC64" s="124"/>
    </row>
    <row r="65" spans="1:55">
      <c r="A65" s="68" t="s">
        <v>323</v>
      </c>
      <c r="B65" s="65" t="s">
        <v>324</v>
      </c>
      <c r="C65" s="69"/>
      <c r="D65" s="67">
        <v>0</v>
      </c>
      <c r="E65" s="67">
        <v>4</v>
      </c>
      <c r="F65" s="67">
        <v>5</v>
      </c>
      <c r="G65" s="96">
        <v>87476</v>
      </c>
      <c r="H65" s="96"/>
      <c r="I65" s="96">
        <f>+G65-H65</f>
        <v>87476</v>
      </c>
      <c r="J65" s="96">
        <v>63659</v>
      </c>
      <c r="K65" s="150"/>
    </row>
    <row r="66" spans="1:55">
      <c r="A66" s="67">
        <v>207</v>
      </c>
      <c r="B66" s="65" t="s">
        <v>325</v>
      </c>
      <c r="C66" s="69"/>
      <c r="D66" s="67">
        <v>0</v>
      </c>
      <c r="E66" s="67">
        <v>4</v>
      </c>
      <c r="F66" s="67">
        <v>6</v>
      </c>
      <c r="G66" s="96"/>
      <c r="H66" s="96"/>
      <c r="I66" s="96">
        <f>+G66-H66</f>
        <v>0</v>
      </c>
      <c r="J66" s="96">
        <v>0</v>
      </c>
      <c r="K66" s="150"/>
    </row>
    <row r="67" spans="1:55" s="117" customFormat="1">
      <c r="A67" s="114" t="s">
        <v>326</v>
      </c>
      <c r="B67" s="84" t="s">
        <v>327</v>
      </c>
      <c r="C67" s="115"/>
      <c r="D67" s="114">
        <v>0</v>
      </c>
      <c r="E67" s="114">
        <v>4</v>
      </c>
      <c r="F67" s="114">
        <v>7</v>
      </c>
      <c r="G67" s="116">
        <f>+G68+G69+G70+G71+G72</f>
        <v>1085517</v>
      </c>
      <c r="H67" s="116">
        <f t="shared" ref="H67:I67" si="20">+H68+H69+H70+H71+H72</f>
        <v>0</v>
      </c>
      <c r="I67" s="116">
        <f t="shared" si="20"/>
        <v>1085517</v>
      </c>
      <c r="J67" s="116">
        <f t="shared" ref="J67" si="21">+J68+J69+J70+J71+J72</f>
        <v>973425</v>
      </c>
      <c r="K67" s="150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  <c r="AV67" s="125"/>
      <c r="AW67" s="125"/>
      <c r="AX67" s="125"/>
      <c r="AY67" s="125"/>
      <c r="AZ67" s="125"/>
      <c r="BA67" s="125"/>
      <c r="BB67" s="125"/>
      <c r="BC67" s="125"/>
    </row>
    <row r="68" spans="1:55">
      <c r="A68" s="67">
        <v>210</v>
      </c>
      <c r="B68" s="65" t="s">
        <v>328</v>
      </c>
      <c r="C68" s="69"/>
      <c r="D68" s="67">
        <v>0</v>
      </c>
      <c r="E68" s="67">
        <v>4</v>
      </c>
      <c r="F68" s="67">
        <v>8</v>
      </c>
      <c r="G68" s="96"/>
      <c r="H68" s="96"/>
      <c r="I68" s="96">
        <f>+G68-H68</f>
        <v>0</v>
      </c>
      <c r="J68" s="96">
        <v>0</v>
      </c>
      <c r="K68" s="150"/>
    </row>
    <row r="69" spans="1:55">
      <c r="A69" s="67">
        <v>211</v>
      </c>
      <c r="B69" s="65" t="s">
        <v>329</v>
      </c>
      <c r="C69" s="69"/>
      <c r="D69" s="67">
        <v>0</v>
      </c>
      <c r="E69" s="67">
        <v>4</v>
      </c>
      <c r="F69" s="67">
        <v>9</v>
      </c>
      <c r="G69" s="96">
        <v>907390</v>
      </c>
      <c r="H69" s="96"/>
      <c r="I69" s="96">
        <f t="shared" ref="I69:I72" si="22">+G69-H69</f>
        <v>907390</v>
      </c>
      <c r="J69" s="96">
        <v>934227</v>
      </c>
      <c r="K69" s="150"/>
    </row>
    <row r="70" spans="1:55">
      <c r="A70" s="67">
        <v>212</v>
      </c>
      <c r="B70" s="65" t="s">
        <v>330</v>
      </c>
      <c r="C70" s="69"/>
      <c r="D70" s="67">
        <v>0</v>
      </c>
      <c r="E70" s="67">
        <v>5</v>
      </c>
      <c r="F70" s="67">
        <v>0</v>
      </c>
      <c r="G70" s="96">
        <v>21784</v>
      </c>
      <c r="H70" s="96"/>
      <c r="I70" s="96">
        <f t="shared" si="22"/>
        <v>21784</v>
      </c>
      <c r="J70" s="96">
        <v>0</v>
      </c>
      <c r="K70" s="150"/>
    </row>
    <row r="71" spans="1:55">
      <c r="A71" s="67">
        <v>22</v>
      </c>
      <c r="B71" s="65" t="s">
        <v>331</v>
      </c>
      <c r="C71" s="69"/>
      <c r="D71" s="67">
        <v>0</v>
      </c>
      <c r="E71" s="67">
        <v>5</v>
      </c>
      <c r="F71" s="67">
        <v>1</v>
      </c>
      <c r="G71" s="96"/>
      <c r="H71" s="96"/>
      <c r="I71" s="96">
        <f t="shared" si="22"/>
        <v>0</v>
      </c>
      <c r="J71" s="96">
        <v>0</v>
      </c>
      <c r="K71" s="150"/>
    </row>
    <row r="72" spans="1:55">
      <c r="A72" s="67">
        <v>23</v>
      </c>
      <c r="B72" s="65" t="s">
        <v>332</v>
      </c>
      <c r="C72" s="69"/>
      <c r="D72" s="67">
        <v>0</v>
      </c>
      <c r="E72" s="67">
        <v>5</v>
      </c>
      <c r="F72" s="67">
        <v>2</v>
      </c>
      <c r="G72" s="96">
        <v>156343</v>
      </c>
      <c r="H72" s="96"/>
      <c r="I72" s="96">
        <f t="shared" si="22"/>
        <v>156343</v>
      </c>
      <c r="J72" s="96">
        <v>39198</v>
      </c>
      <c r="K72" s="150"/>
    </row>
    <row r="73" spans="1:55" s="81" customFormat="1" ht="25.5">
      <c r="A73" s="79">
        <v>24</v>
      </c>
      <c r="B73" s="83" t="s">
        <v>333</v>
      </c>
      <c r="C73" s="80"/>
      <c r="D73" s="79">
        <v>0</v>
      </c>
      <c r="E73" s="79">
        <v>5</v>
      </c>
      <c r="F73" s="79">
        <v>3</v>
      </c>
      <c r="G73" s="97">
        <f>+G74+G75+G76+G77+G78+G79+G80</f>
        <v>2635957</v>
      </c>
      <c r="H73" s="97">
        <f t="shared" ref="H73:I73" si="23">+H74+H75+H76+H77+H78+H79+H80</f>
        <v>0</v>
      </c>
      <c r="I73" s="97">
        <f t="shared" si="23"/>
        <v>2635957</v>
      </c>
      <c r="J73" s="97">
        <f t="shared" ref="J73" si="24">+J74+J75+J76+J77+J78+J79+J80</f>
        <v>918852</v>
      </c>
      <c r="K73" s="150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124"/>
    </row>
    <row r="74" spans="1:55" ht="25.5">
      <c r="A74" s="67">
        <v>240</v>
      </c>
      <c r="B74" s="65" t="s">
        <v>334</v>
      </c>
      <c r="C74" s="69"/>
      <c r="D74" s="67">
        <v>0</v>
      </c>
      <c r="E74" s="67">
        <v>5</v>
      </c>
      <c r="F74" s="67">
        <v>4</v>
      </c>
      <c r="G74" s="96"/>
      <c r="H74" s="96"/>
      <c r="I74" s="96">
        <f>+G74-H74</f>
        <v>0</v>
      </c>
      <c r="J74" s="96">
        <v>0</v>
      </c>
      <c r="K74" s="150"/>
    </row>
    <row r="75" spans="1:55">
      <c r="A75" s="67">
        <v>241</v>
      </c>
      <c r="B75" s="65" t="s">
        <v>335</v>
      </c>
      <c r="C75" s="69"/>
      <c r="D75" s="67">
        <v>0</v>
      </c>
      <c r="E75" s="67">
        <v>5</v>
      </c>
      <c r="F75" s="67">
        <v>5</v>
      </c>
      <c r="G75" s="96">
        <v>2635957</v>
      </c>
      <c r="H75" s="96"/>
      <c r="I75" s="96">
        <f t="shared" ref="I75:I80" si="25">+G75-H75</f>
        <v>2635957</v>
      </c>
      <c r="J75" s="96">
        <v>918852</v>
      </c>
      <c r="K75" s="150"/>
    </row>
    <row r="76" spans="1:55">
      <c r="A76" s="67">
        <v>242</v>
      </c>
      <c r="B76" s="65" t="s">
        <v>336</v>
      </c>
      <c r="C76" s="69"/>
      <c r="D76" s="67">
        <v>0</v>
      </c>
      <c r="E76" s="67">
        <v>5</v>
      </c>
      <c r="F76" s="67">
        <v>6</v>
      </c>
      <c r="G76" s="96"/>
      <c r="H76" s="96"/>
      <c r="I76" s="96">
        <f t="shared" si="25"/>
        <v>0</v>
      </c>
      <c r="J76" s="96">
        <v>0</v>
      </c>
      <c r="K76" s="150"/>
    </row>
    <row r="77" spans="1:55">
      <c r="A77" s="67" t="s">
        <v>337</v>
      </c>
      <c r="B77" s="65" t="s">
        <v>338</v>
      </c>
      <c r="C77" s="69"/>
      <c r="D77" s="67">
        <v>0</v>
      </c>
      <c r="E77" s="67">
        <v>5</v>
      </c>
      <c r="F77" s="67">
        <v>7</v>
      </c>
      <c r="G77" s="96"/>
      <c r="H77" s="96"/>
      <c r="I77" s="96">
        <f t="shared" si="25"/>
        <v>0</v>
      </c>
      <c r="J77" s="96">
        <v>0</v>
      </c>
      <c r="K77" s="150"/>
    </row>
    <row r="78" spans="1:55" ht="25.5">
      <c r="A78" s="67">
        <v>245</v>
      </c>
      <c r="B78" s="65" t="s">
        <v>339</v>
      </c>
      <c r="C78" s="69"/>
      <c r="D78" s="67">
        <v>0</v>
      </c>
      <c r="E78" s="67">
        <v>5</v>
      </c>
      <c r="F78" s="67">
        <v>8</v>
      </c>
      <c r="G78" s="96"/>
      <c r="H78" s="96"/>
      <c r="I78" s="96">
        <f t="shared" si="25"/>
        <v>0</v>
      </c>
      <c r="J78" s="96">
        <v>0</v>
      </c>
      <c r="K78" s="150"/>
    </row>
    <row r="79" spans="1:55" ht="25.5">
      <c r="A79" s="67">
        <v>246</v>
      </c>
      <c r="B79" s="65" t="s">
        <v>340</v>
      </c>
      <c r="C79" s="69"/>
      <c r="D79" s="67">
        <v>0</v>
      </c>
      <c r="E79" s="67">
        <v>5</v>
      </c>
      <c r="F79" s="67">
        <v>9</v>
      </c>
      <c r="G79" s="96"/>
      <c r="H79" s="96"/>
      <c r="I79" s="96">
        <f t="shared" si="25"/>
        <v>0</v>
      </c>
      <c r="J79" s="96">
        <v>0</v>
      </c>
      <c r="K79" s="150"/>
    </row>
    <row r="80" spans="1:55">
      <c r="A80" s="67">
        <v>248</v>
      </c>
      <c r="B80" s="65" t="s">
        <v>341</v>
      </c>
      <c r="C80" s="69"/>
      <c r="D80" s="67">
        <v>0</v>
      </c>
      <c r="E80" s="67">
        <v>6</v>
      </c>
      <c r="F80" s="67">
        <v>0</v>
      </c>
      <c r="G80" s="96"/>
      <c r="H80" s="96"/>
      <c r="I80" s="96">
        <f t="shared" si="25"/>
        <v>0</v>
      </c>
      <c r="J80" s="96">
        <v>0</v>
      </c>
      <c r="K80" s="150"/>
    </row>
    <row r="81" spans="1:55" s="117" customFormat="1">
      <c r="A81" s="114">
        <v>27</v>
      </c>
      <c r="B81" s="84" t="s">
        <v>342</v>
      </c>
      <c r="C81" s="115"/>
      <c r="D81" s="114">
        <v>0</v>
      </c>
      <c r="E81" s="114">
        <v>6</v>
      </c>
      <c r="F81" s="114">
        <v>1</v>
      </c>
      <c r="G81" s="116"/>
      <c r="H81" s="116"/>
      <c r="I81" s="116">
        <f>+G81</f>
        <v>0</v>
      </c>
      <c r="J81" s="116"/>
      <c r="K81" s="150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</row>
    <row r="82" spans="1:55" s="117" customFormat="1">
      <c r="A82" s="114" t="s">
        <v>343</v>
      </c>
      <c r="B82" s="84" t="s">
        <v>344</v>
      </c>
      <c r="C82" s="115"/>
      <c r="D82" s="114">
        <v>0</v>
      </c>
      <c r="E82" s="114">
        <v>6</v>
      </c>
      <c r="F82" s="114">
        <v>2</v>
      </c>
      <c r="G82" s="116">
        <v>2202077</v>
      </c>
      <c r="H82" s="116"/>
      <c r="I82" s="116">
        <f>+G82-H82</f>
        <v>2202077</v>
      </c>
      <c r="J82" s="116">
        <v>1936199</v>
      </c>
      <c r="K82" s="150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</row>
    <row r="83" spans="1:55">
      <c r="A83" s="67">
        <v>288</v>
      </c>
      <c r="B83" s="66" t="s">
        <v>345</v>
      </c>
      <c r="C83" s="69"/>
      <c r="D83" s="67">
        <v>0</v>
      </c>
      <c r="E83" s="67">
        <v>6</v>
      </c>
      <c r="F83" s="67">
        <v>3</v>
      </c>
      <c r="G83" s="96"/>
      <c r="H83" s="96"/>
      <c r="I83" s="96"/>
      <c r="J83" s="96"/>
      <c r="K83" s="150"/>
    </row>
    <row r="84" spans="1:55">
      <c r="A84" s="67">
        <v>290</v>
      </c>
      <c r="B84" s="66" t="s">
        <v>346</v>
      </c>
      <c r="C84" s="69"/>
      <c r="D84" s="67">
        <v>0</v>
      </c>
      <c r="E84" s="67">
        <v>6</v>
      </c>
      <c r="F84" s="67">
        <v>4</v>
      </c>
      <c r="G84" s="96"/>
      <c r="H84" s="96"/>
      <c r="I84" s="96"/>
      <c r="J84" s="96"/>
      <c r="K84" s="150"/>
    </row>
    <row r="85" spans="1:55" s="117" customFormat="1" ht="27">
      <c r="A85" s="114"/>
      <c r="B85" s="84" t="s">
        <v>652</v>
      </c>
      <c r="C85" s="115"/>
      <c r="D85" s="114">
        <v>0</v>
      </c>
      <c r="E85" s="114">
        <v>6</v>
      </c>
      <c r="F85" s="114">
        <v>5</v>
      </c>
      <c r="G85" s="116">
        <f>+G21+G54+G55+G83+G84</f>
        <v>91164090</v>
      </c>
      <c r="H85" s="116">
        <f t="shared" ref="H85:J85" si="26">+H21+H54+H55+H83+H84</f>
        <v>52658949</v>
      </c>
      <c r="I85" s="116">
        <f t="shared" si="26"/>
        <v>38505141</v>
      </c>
      <c r="J85" s="116">
        <f t="shared" si="26"/>
        <v>36363054</v>
      </c>
      <c r="K85" s="150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</row>
    <row r="86" spans="1:55" s="117" customFormat="1">
      <c r="A86" s="114">
        <v>88</v>
      </c>
      <c r="B86" s="84" t="s">
        <v>347</v>
      </c>
      <c r="C86" s="115"/>
      <c r="D86" s="114">
        <v>0</v>
      </c>
      <c r="E86" s="114">
        <v>6</v>
      </c>
      <c r="F86" s="114">
        <v>6</v>
      </c>
      <c r="G86" s="116">
        <v>0</v>
      </c>
      <c r="H86" s="116"/>
      <c r="I86" s="116">
        <v>0</v>
      </c>
      <c r="J86" s="116">
        <v>0</v>
      </c>
      <c r="K86" s="150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</row>
    <row r="87" spans="1:55" s="117" customFormat="1" ht="27" customHeight="1">
      <c r="A87" s="114"/>
      <c r="B87" s="84" t="s">
        <v>348</v>
      </c>
      <c r="C87" s="115"/>
      <c r="D87" s="114">
        <v>0</v>
      </c>
      <c r="E87" s="114">
        <v>6</v>
      </c>
      <c r="F87" s="114">
        <v>7</v>
      </c>
      <c r="G87" s="116">
        <f>+G85+G86</f>
        <v>91164090</v>
      </c>
      <c r="H87" s="116">
        <f t="shared" ref="H87" si="27">+H85+H86</f>
        <v>52658949</v>
      </c>
      <c r="I87" s="116">
        <f>+G87-H87</f>
        <v>38505141</v>
      </c>
      <c r="J87" s="116">
        <f>+J85+J86</f>
        <v>36363054</v>
      </c>
      <c r="K87" s="150"/>
      <c r="L87" s="149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B87" s="125"/>
      <c r="BC87" s="125"/>
    </row>
    <row r="88" spans="1:55">
      <c r="A88" s="67"/>
      <c r="B88" s="65"/>
      <c r="C88" s="67"/>
      <c r="D88" s="67"/>
      <c r="E88" s="67"/>
      <c r="F88" s="67"/>
      <c r="G88" s="109"/>
      <c r="H88" s="109"/>
      <c r="I88" s="109"/>
      <c r="J88" s="109"/>
      <c r="K88" s="150"/>
    </row>
    <row r="89" spans="1:55" ht="15" customHeight="1">
      <c r="A89" s="67"/>
      <c r="B89" s="43" t="s">
        <v>349</v>
      </c>
      <c r="C89" s="67"/>
      <c r="D89" s="156"/>
      <c r="E89" s="158"/>
      <c r="F89" s="157"/>
      <c r="G89" s="244" t="s">
        <v>350</v>
      </c>
      <c r="H89" s="245"/>
      <c r="I89" s="246"/>
      <c r="J89" s="110" t="s">
        <v>351</v>
      </c>
      <c r="K89" s="150"/>
    </row>
    <row r="90" spans="1:55">
      <c r="A90" s="44">
        <v>1</v>
      </c>
      <c r="B90" s="44">
        <v>2</v>
      </c>
      <c r="C90" s="44">
        <v>3</v>
      </c>
      <c r="D90" s="247">
        <v>4</v>
      </c>
      <c r="E90" s="248"/>
      <c r="F90" s="249"/>
      <c r="G90" s="244">
        <v>5</v>
      </c>
      <c r="H90" s="245"/>
      <c r="I90" s="246"/>
      <c r="J90" s="110">
        <v>6</v>
      </c>
      <c r="K90" s="150"/>
    </row>
    <row r="91" spans="1:55" s="81" customFormat="1" ht="26.25">
      <c r="A91" s="79"/>
      <c r="B91" s="118" t="s">
        <v>352</v>
      </c>
      <c r="C91" s="80"/>
      <c r="D91" s="79">
        <v>1</v>
      </c>
      <c r="E91" s="79">
        <v>0</v>
      </c>
      <c r="F91" s="79">
        <v>1</v>
      </c>
      <c r="G91" s="228">
        <f>+G92-G99+G100+G101++G104+G105-G106+G107-G112-G117</f>
        <v>13125860</v>
      </c>
      <c r="H91" s="229"/>
      <c r="I91" s="230"/>
      <c r="J91" s="120">
        <f>+J92-J99+J100+J101+J104+J105-J106+J107-J112-J117</f>
        <v>9274408</v>
      </c>
      <c r="K91" s="150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  <c r="AV91" s="124"/>
      <c r="AW91" s="124"/>
      <c r="AX91" s="124"/>
      <c r="AY91" s="124"/>
      <c r="AZ91" s="124"/>
      <c r="BA91" s="124"/>
      <c r="BB91" s="124"/>
      <c r="BC91" s="124"/>
    </row>
    <row r="92" spans="1:55" s="81" customFormat="1">
      <c r="A92" s="79">
        <v>30</v>
      </c>
      <c r="B92" s="118" t="s">
        <v>353</v>
      </c>
      <c r="C92" s="80"/>
      <c r="D92" s="79">
        <v>1</v>
      </c>
      <c r="E92" s="79">
        <v>0</v>
      </c>
      <c r="F92" s="79">
        <v>2</v>
      </c>
      <c r="G92" s="228">
        <f>+G93+G94+G95+G96+G97+G98</f>
        <v>14633929</v>
      </c>
      <c r="H92" s="229"/>
      <c r="I92" s="230"/>
      <c r="J92" s="122">
        <v>14633929</v>
      </c>
      <c r="K92" s="150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  <c r="AV92" s="124"/>
      <c r="AW92" s="124"/>
      <c r="AX92" s="124"/>
      <c r="AY92" s="124"/>
      <c r="AZ92" s="124"/>
      <c r="BA92" s="124"/>
      <c r="BB92" s="124"/>
      <c r="BC92" s="124"/>
    </row>
    <row r="93" spans="1:55">
      <c r="A93" s="67">
        <v>300</v>
      </c>
      <c r="B93" s="68" t="s">
        <v>354</v>
      </c>
      <c r="C93" s="69"/>
      <c r="D93" s="67">
        <v>1</v>
      </c>
      <c r="E93" s="67">
        <v>0</v>
      </c>
      <c r="F93" s="67">
        <v>3</v>
      </c>
      <c r="G93" s="231">
        <v>14633929</v>
      </c>
      <c r="H93" s="232"/>
      <c r="I93" s="233"/>
      <c r="J93" s="111">
        <v>14633929</v>
      </c>
      <c r="K93" s="150"/>
    </row>
    <row r="94" spans="1:55" ht="25.5">
      <c r="A94" s="67">
        <v>302</v>
      </c>
      <c r="B94" s="68" t="s">
        <v>355</v>
      </c>
      <c r="C94" s="69"/>
      <c r="D94" s="67">
        <v>1</v>
      </c>
      <c r="E94" s="67">
        <v>0</v>
      </c>
      <c r="F94" s="67">
        <v>4</v>
      </c>
      <c r="G94" s="231"/>
      <c r="H94" s="232"/>
      <c r="I94" s="233"/>
      <c r="J94" s="111"/>
      <c r="K94" s="150"/>
    </row>
    <row r="95" spans="1:55">
      <c r="A95" s="67">
        <v>303</v>
      </c>
      <c r="B95" s="68" t="s">
        <v>356</v>
      </c>
      <c r="C95" s="69"/>
      <c r="D95" s="67">
        <v>1</v>
      </c>
      <c r="E95" s="67">
        <v>0</v>
      </c>
      <c r="F95" s="67">
        <v>5</v>
      </c>
      <c r="G95" s="231"/>
      <c r="H95" s="232"/>
      <c r="I95" s="233"/>
      <c r="J95" s="111"/>
      <c r="K95" s="150"/>
    </row>
    <row r="96" spans="1:55">
      <c r="A96" s="67">
        <v>304</v>
      </c>
      <c r="B96" s="68" t="s">
        <v>357</v>
      </c>
      <c r="C96" s="69"/>
      <c r="D96" s="67">
        <v>1</v>
      </c>
      <c r="E96" s="67">
        <v>0</v>
      </c>
      <c r="F96" s="67">
        <v>6</v>
      </c>
      <c r="G96" s="231"/>
      <c r="H96" s="232"/>
      <c r="I96" s="233"/>
      <c r="J96" s="111"/>
      <c r="K96" s="150"/>
    </row>
    <row r="97" spans="1:55">
      <c r="A97" s="67">
        <v>305</v>
      </c>
      <c r="B97" s="68" t="s">
        <v>358</v>
      </c>
      <c r="C97" s="69"/>
      <c r="D97" s="67">
        <v>1</v>
      </c>
      <c r="E97" s="67">
        <v>0</v>
      </c>
      <c r="F97" s="67">
        <v>7</v>
      </c>
      <c r="G97" s="231"/>
      <c r="H97" s="232"/>
      <c r="I97" s="233"/>
      <c r="J97" s="111"/>
      <c r="K97" s="150"/>
    </row>
    <row r="98" spans="1:55">
      <c r="A98" s="67">
        <v>309</v>
      </c>
      <c r="B98" s="68" t="s">
        <v>359</v>
      </c>
      <c r="C98" s="69"/>
      <c r="D98" s="67">
        <v>1</v>
      </c>
      <c r="E98" s="67">
        <v>0</v>
      </c>
      <c r="F98" s="67">
        <v>8</v>
      </c>
      <c r="G98" s="231"/>
      <c r="H98" s="232"/>
      <c r="I98" s="233"/>
      <c r="J98" s="111"/>
      <c r="K98" s="150"/>
    </row>
    <row r="99" spans="1:55">
      <c r="A99" s="67">
        <v>31</v>
      </c>
      <c r="B99" s="43" t="s">
        <v>360</v>
      </c>
      <c r="C99" s="69"/>
      <c r="D99" s="67">
        <v>1</v>
      </c>
      <c r="E99" s="67">
        <v>0</v>
      </c>
      <c r="F99" s="67">
        <v>9</v>
      </c>
      <c r="G99" s="231"/>
      <c r="H99" s="232"/>
      <c r="I99" s="233"/>
      <c r="J99" s="111"/>
      <c r="K99" s="150"/>
    </row>
    <row r="100" spans="1:55">
      <c r="A100" s="67">
        <v>320</v>
      </c>
      <c r="B100" s="43" t="s">
        <v>361</v>
      </c>
      <c r="C100" s="69"/>
      <c r="D100" s="67">
        <v>1</v>
      </c>
      <c r="E100" s="67">
        <v>1</v>
      </c>
      <c r="F100" s="67">
        <v>0</v>
      </c>
      <c r="G100" s="231"/>
      <c r="H100" s="232"/>
      <c r="I100" s="233"/>
      <c r="J100" s="111"/>
      <c r="K100" s="150"/>
    </row>
    <row r="101" spans="1:55" s="81" customFormat="1">
      <c r="A101" s="79"/>
      <c r="B101" s="118" t="s">
        <v>362</v>
      </c>
      <c r="C101" s="80"/>
      <c r="D101" s="79">
        <v>1</v>
      </c>
      <c r="E101" s="79">
        <v>1</v>
      </c>
      <c r="F101" s="79">
        <v>1</v>
      </c>
      <c r="G101" s="228">
        <f>+G102+G103</f>
        <v>12358</v>
      </c>
      <c r="H101" s="229"/>
      <c r="I101" s="230"/>
      <c r="J101" s="120">
        <f>+J102</f>
        <v>12357</v>
      </c>
      <c r="K101" s="150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  <c r="AV101" s="124"/>
      <c r="AW101" s="124"/>
      <c r="AX101" s="124"/>
      <c r="AY101" s="124"/>
      <c r="AZ101" s="124"/>
      <c r="BA101" s="124"/>
      <c r="BB101" s="124"/>
      <c r="BC101" s="124"/>
    </row>
    <row r="102" spans="1:55">
      <c r="A102" s="67">
        <v>321</v>
      </c>
      <c r="B102" s="68" t="s">
        <v>363</v>
      </c>
      <c r="C102" s="69"/>
      <c r="D102" s="67">
        <v>1</v>
      </c>
      <c r="E102" s="67">
        <v>1</v>
      </c>
      <c r="F102" s="67">
        <v>2</v>
      </c>
      <c r="G102" s="231">
        <v>12358</v>
      </c>
      <c r="H102" s="232"/>
      <c r="I102" s="233"/>
      <c r="J102" s="111">
        <v>12357</v>
      </c>
      <c r="K102" s="150"/>
    </row>
    <row r="103" spans="1:55">
      <c r="A103" s="67">
        <v>322</v>
      </c>
      <c r="B103" s="68" t="s">
        <v>364</v>
      </c>
      <c r="C103" s="69"/>
      <c r="D103" s="67">
        <v>1</v>
      </c>
      <c r="E103" s="67">
        <v>1</v>
      </c>
      <c r="F103" s="67">
        <v>3</v>
      </c>
      <c r="G103" s="231"/>
      <c r="H103" s="232"/>
      <c r="I103" s="233"/>
      <c r="J103" s="111"/>
      <c r="K103" s="150"/>
    </row>
    <row r="104" spans="1:55">
      <c r="A104" s="67" t="s">
        <v>365</v>
      </c>
      <c r="B104" s="43" t="s">
        <v>366</v>
      </c>
      <c r="C104" s="69"/>
      <c r="D104" s="67">
        <v>1</v>
      </c>
      <c r="E104" s="67">
        <v>1</v>
      </c>
      <c r="F104" s="67">
        <v>4</v>
      </c>
      <c r="G104" s="231"/>
      <c r="H104" s="232"/>
      <c r="I104" s="233"/>
      <c r="J104" s="111"/>
      <c r="K104" s="150"/>
    </row>
    <row r="105" spans="1:55">
      <c r="A105" s="67" t="s">
        <v>365</v>
      </c>
      <c r="B105" s="43" t="s">
        <v>367</v>
      </c>
      <c r="C105" s="69"/>
      <c r="D105" s="67">
        <v>1</v>
      </c>
      <c r="E105" s="67">
        <v>1</v>
      </c>
      <c r="F105" s="67">
        <v>5</v>
      </c>
      <c r="G105" s="231"/>
      <c r="H105" s="232"/>
      <c r="I105" s="233"/>
      <c r="J105" s="111"/>
      <c r="K105" s="150"/>
    </row>
    <row r="106" spans="1:55">
      <c r="A106" s="67" t="s">
        <v>365</v>
      </c>
      <c r="B106" s="43" t="s">
        <v>368</v>
      </c>
      <c r="C106" s="69"/>
      <c r="D106" s="67">
        <v>1</v>
      </c>
      <c r="E106" s="67">
        <v>1</v>
      </c>
      <c r="F106" s="67">
        <v>6</v>
      </c>
      <c r="G106" s="231"/>
      <c r="H106" s="232"/>
      <c r="I106" s="233"/>
      <c r="J106" s="111"/>
      <c r="K106" s="150"/>
    </row>
    <row r="107" spans="1:55">
      <c r="A107" s="148">
        <v>34</v>
      </c>
      <c r="B107" s="118" t="s">
        <v>369</v>
      </c>
      <c r="C107" s="80"/>
      <c r="D107" s="148">
        <v>1</v>
      </c>
      <c r="E107" s="148">
        <v>1</v>
      </c>
      <c r="F107" s="148">
        <v>7</v>
      </c>
      <c r="G107" s="241">
        <f>+G108+G109+G110+G111</f>
        <v>3672906</v>
      </c>
      <c r="H107" s="242"/>
      <c r="I107" s="243"/>
      <c r="J107" s="119">
        <f>SUM(J108:J111)</f>
        <v>3880200</v>
      </c>
      <c r="K107" s="150"/>
    </row>
    <row r="108" spans="1:55">
      <c r="A108" s="67">
        <v>340</v>
      </c>
      <c r="B108" s="68" t="s">
        <v>370</v>
      </c>
      <c r="C108" s="69"/>
      <c r="D108" s="67">
        <v>1</v>
      </c>
      <c r="E108" s="67">
        <v>1</v>
      </c>
      <c r="F108" s="67">
        <v>8</v>
      </c>
      <c r="G108" s="231"/>
      <c r="H108" s="232"/>
      <c r="I108" s="233"/>
      <c r="J108" s="111"/>
      <c r="K108" s="150"/>
    </row>
    <row r="109" spans="1:55">
      <c r="A109" s="67">
        <v>341</v>
      </c>
      <c r="B109" s="68" t="s">
        <v>371</v>
      </c>
      <c r="C109" s="69"/>
      <c r="D109" s="67">
        <v>1</v>
      </c>
      <c r="E109" s="67">
        <v>1</v>
      </c>
      <c r="F109" s="67">
        <v>9</v>
      </c>
      <c r="G109" s="231">
        <v>3672906</v>
      </c>
      <c r="H109" s="232"/>
      <c r="I109" s="233"/>
      <c r="J109" s="111">
        <v>3880200</v>
      </c>
      <c r="K109" s="150"/>
    </row>
    <row r="110" spans="1:55" ht="25.5">
      <c r="A110" s="67">
        <v>342</v>
      </c>
      <c r="B110" s="68" t="s">
        <v>372</v>
      </c>
      <c r="C110" s="69"/>
      <c r="D110" s="67">
        <v>1</v>
      </c>
      <c r="E110" s="67">
        <v>2</v>
      </c>
      <c r="F110" s="67">
        <v>0</v>
      </c>
      <c r="G110" s="231"/>
      <c r="H110" s="232"/>
      <c r="I110" s="233"/>
      <c r="J110" s="111"/>
      <c r="K110" s="150"/>
    </row>
    <row r="111" spans="1:55" ht="25.5">
      <c r="A111" s="67">
        <v>343</v>
      </c>
      <c r="B111" s="68" t="s">
        <v>373</v>
      </c>
      <c r="C111" s="69"/>
      <c r="D111" s="67">
        <v>1</v>
      </c>
      <c r="E111" s="67">
        <v>2</v>
      </c>
      <c r="F111" s="67">
        <v>1</v>
      </c>
      <c r="G111" s="231"/>
      <c r="H111" s="232"/>
      <c r="I111" s="233"/>
      <c r="J111" s="111"/>
      <c r="K111" s="150"/>
    </row>
    <row r="112" spans="1:55" s="81" customFormat="1">
      <c r="A112" s="79">
        <v>35</v>
      </c>
      <c r="B112" s="118" t="s">
        <v>374</v>
      </c>
      <c r="C112" s="80"/>
      <c r="D112" s="79">
        <v>1</v>
      </c>
      <c r="E112" s="79">
        <v>2</v>
      </c>
      <c r="F112" s="79">
        <v>2</v>
      </c>
      <c r="G112" s="228">
        <f>+G113+G114+G115+G116</f>
        <v>5193333</v>
      </c>
      <c r="H112" s="229"/>
      <c r="I112" s="230"/>
      <c r="J112" s="120">
        <f>+J113</f>
        <v>9252078</v>
      </c>
      <c r="K112" s="150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24"/>
      <c r="AG112" s="124"/>
      <c r="AH112" s="124"/>
      <c r="AI112" s="124"/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  <c r="AT112" s="124"/>
      <c r="AU112" s="124"/>
      <c r="AV112" s="124"/>
      <c r="AW112" s="124"/>
      <c r="AX112" s="124"/>
      <c r="AY112" s="124"/>
      <c r="AZ112" s="124"/>
      <c r="BA112" s="124"/>
      <c r="BB112" s="124"/>
      <c r="BC112" s="124"/>
    </row>
    <row r="113" spans="1:55">
      <c r="A113" s="67">
        <v>350</v>
      </c>
      <c r="B113" s="68" t="s">
        <v>375</v>
      </c>
      <c r="C113" s="69"/>
      <c r="D113" s="67">
        <v>1</v>
      </c>
      <c r="E113" s="67">
        <v>2</v>
      </c>
      <c r="F113" s="67">
        <v>3</v>
      </c>
      <c r="G113" s="231">
        <v>5193333</v>
      </c>
      <c r="H113" s="232"/>
      <c r="I113" s="233"/>
      <c r="J113" s="111">
        <v>9252078</v>
      </c>
      <c r="K113" s="150"/>
    </row>
    <row r="114" spans="1:55">
      <c r="A114" s="67">
        <v>351</v>
      </c>
      <c r="B114" s="68" t="s">
        <v>376</v>
      </c>
      <c r="C114" s="69"/>
      <c r="D114" s="67">
        <v>1</v>
      </c>
      <c r="E114" s="67">
        <v>2</v>
      </c>
      <c r="F114" s="67">
        <v>4</v>
      </c>
      <c r="G114" s="231">
        <v>0</v>
      </c>
      <c r="H114" s="232"/>
      <c r="I114" s="233"/>
      <c r="J114" s="111">
        <v>0</v>
      </c>
      <c r="K114" s="150"/>
    </row>
    <row r="115" spans="1:55">
      <c r="A115" s="67">
        <v>352</v>
      </c>
      <c r="B115" s="68" t="s">
        <v>377</v>
      </c>
      <c r="C115" s="69"/>
      <c r="D115" s="67">
        <v>1</v>
      </c>
      <c r="E115" s="67">
        <v>2</v>
      </c>
      <c r="F115" s="67">
        <v>5</v>
      </c>
      <c r="G115" s="231"/>
      <c r="H115" s="232"/>
      <c r="I115" s="233"/>
      <c r="J115" s="111"/>
      <c r="K115" s="150"/>
    </row>
    <row r="116" spans="1:55" ht="25.5">
      <c r="A116" s="67">
        <v>353</v>
      </c>
      <c r="B116" s="68" t="s">
        <v>378</v>
      </c>
      <c r="C116" s="69"/>
      <c r="D116" s="67">
        <v>1</v>
      </c>
      <c r="E116" s="67">
        <v>2</v>
      </c>
      <c r="F116" s="67">
        <v>6</v>
      </c>
      <c r="G116" s="231"/>
      <c r="H116" s="232"/>
      <c r="I116" s="233"/>
      <c r="J116" s="111"/>
      <c r="K116" s="150"/>
    </row>
    <row r="117" spans="1:55">
      <c r="A117" s="67">
        <v>360</v>
      </c>
      <c r="B117" s="43" t="s">
        <v>379</v>
      </c>
      <c r="C117" s="69"/>
      <c r="D117" s="67">
        <v>1</v>
      </c>
      <c r="E117" s="67">
        <v>2</v>
      </c>
      <c r="F117" s="67">
        <v>7</v>
      </c>
      <c r="G117" s="231"/>
      <c r="H117" s="232"/>
      <c r="I117" s="233"/>
      <c r="J117" s="111"/>
      <c r="K117" s="150"/>
    </row>
    <row r="118" spans="1:55" s="81" customFormat="1" ht="26.25">
      <c r="A118" s="79" t="s">
        <v>380</v>
      </c>
      <c r="B118" s="118" t="s">
        <v>381</v>
      </c>
      <c r="C118" s="80"/>
      <c r="D118" s="79">
        <v>1</v>
      </c>
      <c r="E118" s="79">
        <v>2</v>
      </c>
      <c r="F118" s="79">
        <v>8</v>
      </c>
      <c r="G118" s="241">
        <f>+G119+G120</f>
        <v>0</v>
      </c>
      <c r="H118" s="242"/>
      <c r="I118" s="243"/>
      <c r="J118" s="119"/>
      <c r="K118" s="150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  <c r="AF118" s="124"/>
      <c r="AG118" s="124"/>
      <c r="AH118" s="124"/>
      <c r="AI118" s="124"/>
      <c r="AJ118" s="124"/>
      <c r="AK118" s="124"/>
      <c r="AL118" s="124"/>
      <c r="AM118" s="124"/>
      <c r="AN118" s="124"/>
      <c r="AO118" s="124"/>
      <c r="AP118" s="124"/>
      <c r="AQ118" s="124"/>
      <c r="AR118" s="124"/>
      <c r="AS118" s="124"/>
      <c r="AT118" s="124"/>
      <c r="AU118" s="124"/>
      <c r="AV118" s="124"/>
      <c r="AW118" s="124"/>
      <c r="AX118" s="124"/>
      <c r="AY118" s="124"/>
      <c r="AZ118" s="124"/>
      <c r="BA118" s="124"/>
      <c r="BB118" s="124"/>
      <c r="BC118" s="124"/>
    </row>
    <row r="119" spans="1:55">
      <c r="A119" s="67" t="s">
        <v>380</v>
      </c>
      <c r="B119" s="68" t="s">
        <v>382</v>
      </c>
      <c r="C119" s="69"/>
      <c r="D119" s="67">
        <v>1</v>
      </c>
      <c r="E119" s="67">
        <v>2</v>
      </c>
      <c r="F119" s="67">
        <v>9</v>
      </c>
      <c r="G119" s="231"/>
      <c r="H119" s="232"/>
      <c r="I119" s="233"/>
      <c r="J119" s="111"/>
      <c r="K119" s="150"/>
    </row>
    <row r="120" spans="1:55">
      <c r="A120" s="67" t="s">
        <v>380</v>
      </c>
      <c r="B120" s="68" t="s">
        <v>383</v>
      </c>
      <c r="C120" s="69"/>
      <c r="D120" s="67">
        <v>1</v>
      </c>
      <c r="E120" s="67">
        <v>3</v>
      </c>
      <c r="F120" s="67">
        <v>0</v>
      </c>
      <c r="G120" s="231"/>
      <c r="H120" s="232"/>
      <c r="I120" s="233"/>
      <c r="J120" s="111"/>
      <c r="K120" s="150"/>
    </row>
    <row r="121" spans="1:55" s="81" customFormat="1">
      <c r="A121" s="79"/>
      <c r="B121" s="118" t="s">
        <v>384</v>
      </c>
      <c r="C121" s="80"/>
      <c r="D121" s="79">
        <v>1</v>
      </c>
      <c r="E121" s="79">
        <v>3</v>
      </c>
      <c r="F121" s="79">
        <v>1</v>
      </c>
      <c r="G121" s="228">
        <f>+G122+G123+G124+G125+G126+G127+G128</f>
        <v>15635499</v>
      </c>
      <c r="H121" s="229"/>
      <c r="I121" s="230"/>
      <c r="J121" s="120">
        <f>+J125+J126</f>
        <v>19839990</v>
      </c>
      <c r="K121" s="150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4"/>
      <c r="AF121" s="124"/>
      <c r="AG121" s="124"/>
      <c r="AH121" s="124"/>
      <c r="AI121" s="124"/>
      <c r="AJ121" s="124"/>
      <c r="AK121" s="124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  <c r="AV121" s="124"/>
      <c r="AW121" s="124"/>
      <c r="AX121" s="124"/>
      <c r="AY121" s="124"/>
      <c r="AZ121" s="124"/>
      <c r="BA121" s="124"/>
      <c r="BB121" s="124"/>
      <c r="BC121" s="124"/>
    </row>
    <row r="122" spans="1:55" ht="25.5">
      <c r="A122" s="67">
        <v>410</v>
      </c>
      <c r="B122" s="68" t="s">
        <v>385</v>
      </c>
      <c r="C122" s="69"/>
      <c r="D122" s="67">
        <v>1</v>
      </c>
      <c r="E122" s="67">
        <v>3</v>
      </c>
      <c r="F122" s="67">
        <v>2</v>
      </c>
      <c r="G122" s="231"/>
      <c r="H122" s="232"/>
      <c r="I122" s="233"/>
      <c r="J122" s="111"/>
      <c r="K122" s="150"/>
    </row>
    <row r="123" spans="1:55">
      <c r="A123" s="67">
        <v>411</v>
      </c>
      <c r="B123" s="68" t="s">
        <v>386</v>
      </c>
      <c r="C123" s="69"/>
      <c r="D123" s="67">
        <v>1</v>
      </c>
      <c r="E123" s="67">
        <v>3</v>
      </c>
      <c r="F123" s="67">
        <v>3</v>
      </c>
      <c r="G123" s="231"/>
      <c r="H123" s="232"/>
      <c r="I123" s="233"/>
      <c r="J123" s="111"/>
      <c r="K123" s="150"/>
    </row>
    <row r="124" spans="1:55" ht="25.5">
      <c r="A124" s="67">
        <v>412</v>
      </c>
      <c r="B124" s="68" t="s">
        <v>387</v>
      </c>
      <c r="C124" s="69"/>
      <c r="D124" s="67">
        <v>1</v>
      </c>
      <c r="E124" s="67">
        <v>3</v>
      </c>
      <c r="F124" s="67">
        <v>4</v>
      </c>
      <c r="G124" s="231"/>
      <c r="H124" s="232"/>
      <c r="I124" s="233"/>
      <c r="J124" s="111"/>
      <c r="K124" s="150"/>
    </row>
    <row r="125" spans="1:55">
      <c r="A125" s="67" t="s">
        <v>388</v>
      </c>
      <c r="B125" s="68" t="s">
        <v>389</v>
      </c>
      <c r="C125" s="69"/>
      <c r="D125" s="67">
        <v>1</v>
      </c>
      <c r="E125" s="67">
        <v>3</v>
      </c>
      <c r="F125" s="67">
        <v>5</v>
      </c>
      <c r="G125" s="231">
        <v>15635499</v>
      </c>
      <c r="H125" s="232"/>
      <c r="I125" s="233"/>
      <c r="J125" s="111">
        <v>8022868</v>
      </c>
      <c r="K125" s="150"/>
    </row>
    <row r="126" spans="1:55">
      <c r="A126" s="67" t="s">
        <v>390</v>
      </c>
      <c r="B126" s="68" t="s">
        <v>391</v>
      </c>
      <c r="C126" s="69"/>
      <c r="D126" s="67">
        <v>1</v>
      </c>
      <c r="E126" s="67">
        <v>3</v>
      </c>
      <c r="F126" s="67">
        <v>6</v>
      </c>
      <c r="G126" s="231"/>
      <c r="H126" s="232"/>
      <c r="I126" s="233"/>
      <c r="J126" s="111">
        <v>11817122</v>
      </c>
      <c r="K126" s="150"/>
    </row>
    <row r="127" spans="1:55" ht="25.5">
      <c r="A127" s="67">
        <v>417</v>
      </c>
      <c r="B127" s="68" t="s">
        <v>392</v>
      </c>
      <c r="C127" s="69"/>
      <c r="D127" s="67">
        <v>1</v>
      </c>
      <c r="E127" s="67">
        <v>3</v>
      </c>
      <c r="F127" s="67">
        <v>7</v>
      </c>
      <c r="G127" s="231"/>
      <c r="H127" s="232"/>
      <c r="I127" s="233"/>
      <c r="J127" s="111"/>
      <c r="K127" s="150"/>
    </row>
    <row r="128" spans="1:55">
      <c r="A128" s="67">
        <v>419</v>
      </c>
      <c r="B128" s="68" t="s">
        <v>393</v>
      </c>
      <c r="C128" s="69"/>
      <c r="D128" s="67">
        <v>1</v>
      </c>
      <c r="E128" s="67">
        <v>3</v>
      </c>
      <c r="F128" s="67">
        <v>8</v>
      </c>
      <c r="G128" s="231"/>
      <c r="H128" s="232"/>
      <c r="I128" s="233"/>
      <c r="J128" s="111"/>
      <c r="K128" s="150"/>
    </row>
    <row r="129" spans="1:55">
      <c r="A129" s="67">
        <v>408</v>
      </c>
      <c r="B129" s="43" t="s">
        <v>394</v>
      </c>
      <c r="C129" s="69"/>
      <c r="D129" s="67">
        <v>1</v>
      </c>
      <c r="E129" s="67">
        <v>3</v>
      </c>
      <c r="F129" s="67">
        <v>9</v>
      </c>
      <c r="G129" s="231"/>
      <c r="H129" s="232"/>
      <c r="I129" s="233"/>
      <c r="J129" s="111"/>
      <c r="K129" s="150"/>
    </row>
    <row r="130" spans="1:55" s="81" customFormat="1" ht="26.25">
      <c r="A130" s="79"/>
      <c r="B130" s="118" t="s">
        <v>395</v>
      </c>
      <c r="C130" s="80"/>
      <c r="D130" s="79">
        <v>1</v>
      </c>
      <c r="E130" s="79">
        <v>4</v>
      </c>
      <c r="F130" s="79">
        <v>0</v>
      </c>
      <c r="G130" s="228">
        <f>+G131+G139+G145+G146+G150+G151+G152+G153</f>
        <v>9743782</v>
      </c>
      <c r="H130" s="229"/>
      <c r="I130" s="230"/>
      <c r="J130" s="120">
        <f>+J131+J139+J145+J146+J150+J151+J152+J153</f>
        <v>7248656</v>
      </c>
      <c r="K130" s="150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  <c r="AV130" s="124"/>
      <c r="AW130" s="124"/>
      <c r="AX130" s="124"/>
      <c r="AY130" s="124"/>
      <c r="AZ130" s="124"/>
      <c r="BA130" s="124"/>
      <c r="BB130" s="124"/>
      <c r="BC130" s="124"/>
    </row>
    <row r="131" spans="1:55" s="81" customFormat="1" ht="26.25">
      <c r="A131" s="79">
        <v>42</v>
      </c>
      <c r="B131" s="118" t="s">
        <v>396</v>
      </c>
      <c r="C131" s="80"/>
      <c r="D131" s="79">
        <v>1</v>
      </c>
      <c r="E131" s="79">
        <v>4</v>
      </c>
      <c r="F131" s="79">
        <v>1</v>
      </c>
      <c r="G131" s="228">
        <f>+G132+G133+G134+G135+G136+G137+G138</f>
        <v>6159626</v>
      </c>
      <c r="H131" s="229"/>
      <c r="I131" s="230"/>
      <c r="J131" s="120">
        <f>SUM(J132:J138)</f>
        <v>2183739</v>
      </c>
      <c r="K131" s="150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  <c r="W131" s="124"/>
      <c r="X131" s="124"/>
      <c r="Y131" s="124"/>
      <c r="Z131" s="124"/>
      <c r="AA131" s="124"/>
      <c r="AB131" s="124"/>
      <c r="AC131" s="124"/>
      <c r="AD131" s="124"/>
      <c r="AE131" s="124"/>
      <c r="AF131" s="124"/>
      <c r="AG131" s="124"/>
      <c r="AH131" s="124"/>
      <c r="AI131" s="124"/>
      <c r="AJ131" s="124"/>
      <c r="AK131" s="124"/>
      <c r="AL131" s="124"/>
      <c r="AM131" s="124"/>
      <c r="AN131" s="124"/>
      <c r="AO131" s="124"/>
      <c r="AP131" s="124"/>
      <c r="AQ131" s="124"/>
      <c r="AR131" s="124"/>
      <c r="AS131" s="124"/>
      <c r="AT131" s="124"/>
      <c r="AU131" s="124"/>
      <c r="AV131" s="124"/>
      <c r="AW131" s="124"/>
      <c r="AX131" s="124"/>
      <c r="AY131" s="124"/>
      <c r="AZ131" s="124"/>
      <c r="BA131" s="124"/>
      <c r="BB131" s="124"/>
      <c r="BC131" s="124"/>
    </row>
    <row r="132" spans="1:55">
      <c r="A132" s="67">
        <v>420</v>
      </c>
      <c r="B132" s="68" t="s">
        <v>397</v>
      </c>
      <c r="C132" s="69"/>
      <c r="D132" s="67">
        <v>1</v>
      </c>
      <c r="E132" s="67">
        <v>4</v>
      </c>
      <c r="F132" s="67">
        <v>2</v>
      </c>
      <c r="G132" s="231"/>
      <c r="H132" s="232"/>
      <c r="I132" s="233"/>
      <c r="J132" s="111">
        <v>0</v>
      </c>
      <c r="K132" s="150"/>
    </row>
    <row r="133" spans="1:55" ht="25.5">
      <c r="A133" s="67">
        <v>421</v>
      </c>
      <c r="B133" s="68" t="s">
        <v>398</v>
      </c>
      <c r="C133" s="69"/>
      <c r="D133" s="67">
        <v>1</v>
      </c>
      <c r="E133" s="67">
        <v>4</v>
      </c>
      <c r="F133" s="67">
        <v>3</v>
      </c>
      <c r="G133" s="231"/>
      <c r="H133" s="232"/>
      <c r="I133" s="233"/>
      <c r="J133" s="111"/>
      <c r="K133" s="150"/>
    </row>
    <row r="134" spans="1:55">
      <c r="A134" s="67">
        <v>422</v>
      </c>
      <c r="B134" s="68" t="s">
        <v>399</v>
      </c>
      <c r="C134" s="69"/>
      <c r="D134" s="67">
        <v>1</v>
      </c>
      <c r="E134" s="67">
        <v>4</v>
      </c>
      <c r="F134" s="67">
        <v>4</v>
      </c>
      <c r="G134" s="231">
        <v>3533334</v>
      </c>
      <c r="H134" s="232"/>
      <c r="I134" s="233"/>
      <c r="J134" s="111">
        <v>395458</v>
      </c>
      <c r="K134" s="150"/>
    </row>
    <row r="135" spans="1:55">
      <c r="A135" s="67">
        <v>423</v>
      </c>
      <c r="B135" s="68" t="s">
        <v>400</v>
      </c>
      <c r="C135" s="69"/>
      <c r="D135" s="67">
        <v>1</v>
      </c>
      <c r="E135" s="67">
        <v>4</v>
      </c>
      <c r="F135" s="67">
        <v>5</v>
      </c>
      <c r="G135" s="231"/>
      <c r="H135" s="232"/>
      <c r="I135" s="233"/>
      <c r="J135" s="111">
        <v>432215</v>
      </c>
      <c r="K135" s="150"/>
    </row>
    <row r="136" spans="1:55">
      <c r="A136" s="67" t="s">
        <v>401</v>
      </c>
      <c r="B136" s="68" t="s">
        <v>402</v>
      </c>
      <c r="C136" s="69"/>
      <c r="D136" s="67">
        <v>1</v>
      </c>
      <c r="E136" s="67">
        <v>4</v>
      </c>
      <c r="F136" s="67">
        <v>6</v>
      </c>
      <c r="G136" s="231">
        <v>2476292</v>
      </c>
      <c r="H136" s="232"/>
      <c r="I136" s="233"/>
      <c r="J136" s="111">
        <v>1355753</v>
      </c>
      <c r="K136" s="150"/>
    </row>
    <row r="137" spans="1:55" ht="25.5">
      <c r="A137" s="67">
        <v>427</v>
      </c>
      <c r="B137" s="68" t="s">
        <v>403</v>
      </c>
      <c r="C137" s="69"/>
      <c r="D137" s="67">
        <v>1</v>
      </c>
      <c r="E137" s="67">
        <v>4</v>
      </c>
      <c r="F137" s="67">
        <v>7</v>
      </c>
      <c r="G137" s="231"/>
      <c r="H137" s="232"/>
      <c r="I137" s="233"/>
      <c r="J137" s="111"/>
      <c r="K137" s="150"/>
    </row>
    <row r="138" spans="1:55">
      <c r="A138" s="67">
        <v>429</v>
      </c>
      <c r="B138" s="68" t="s">
        <v>404</v>
      </c>
      <c r="C138" s="69"/>
      <c r="D138" s="67">
        <v>1</v>
      </c>
      <c r="E138" s="67">
        <v>4</v>
      </c>
      <c r="F138" s="67">
        <v>8</v>
      </c>
      <c r="G138" s="231">
        <v>150000</v>
      </c>
      <c r="H138" s="232"/>
      <c r="I138" s="233"/>
      <c r="J138" s="111">
        <v>313</v>
      </c>
      <c r="K138" s="150"/>
    </row>
    <row r="139" spans="1:55" s="81" customFormat="1">
      <c r="A139" s="79">
        <v>43</v>
      </c>
      <c r="B139" s="118" t="s">
        <v>405</v>
      </c>
      <c r="C139" s="80"/>
      <c r="D139" s="79">
        <v>1</v>
      </c>
      <c r="E139" s="79">
        <v>4</v>
      </c>
      <c r="F139" s="79">
        <v>9</v>
      </c>
      <c r="G139" s="228">
        <f>+G140+G141+G142+G143+G144</f>
        <v>2443782</v>
      </c>
      <c r="H139" s="229"/>
      <c r="I139" s="230"/>
      <c r="J139" s="120">
        <f>SUM(J140:J144)</f>
        <v>3132815</v>
      </c>
      <c r="K139" s="150"/>
      <c r="L139" s="124"/>
      <c r="M139" s="124"/>
      <c r="N139" s="124"/>
      <c r="O139" s="124"/>
      <c r="P139" s="124"/>
      <c r="Q139" s="124"/>
      <c r="R139" s="124"/>
      <c r="S139" s="124"/>
      <c r="T139" s="124"/>
      <c r="U139" s="124"/>
      <c r="V139" s="124"/>
      <c r="W139" s="124"/>
      <c r="X139" s="124"/>
      <c r="Y139" s="124"/>
      <c r="Z139" s="124"/>
      <c r="AA139" s="124"/>
      <c r="AB139" s="124"/>
      <c r="AC139" s="124"/>
      <c r="AD139" s="124"/>
      <c r="AE139" s="124"/>
      <c r="AF139" s="124"/>
      <c r="AG139" s="124"/>
      <c r="AH139" s="124"/>
      <c r="AI139" s="124"/>
      <c r="AJ139" s="124"/>
      <c r="AK139" s="124"/>
      <c r="AL139" s="124"/>
      <c r="AM139" s="124"/>
      <c r="AN139" s="124"/>
      <c r="AO139" s="124"/>
      <c r="AP139" s="124"/>
      <c r="AQ139" s="124"/>
      <c r="AR139" s="124"/>
      <c r="AS139" s="124"/>
      <c r="AT139" s="124"/>
      <c r="AU139" s="124"/>
      <c r="AV139" s="124"/>
      <c r="AW139" s="124"/>
      <c r="AX139" s="124"/>
      <c r="AY139" s="124"/>
      <c r="AZ139" s="124"/>
      <c r="BA139" s="124"/>
      <c r="BB139" s="124"/>
      <c r="BC139" s="124"/>
    </row>
    <row r="140" spans="1:55">
      <c r="A140" s="67">
        <v>430</v>
      </c>
      <c r="B140" s="68" t="s">
        <v>406</v>
      </c>
      <c r="C140" s="69"/>
      <c r="D140" s="67">
        <v>1</v>
      </c>
      <c r="E140" s="67">
        <v>5</v>
      </c>
      <c r="F140" s="67">
        <v>0</v>
      </c>
      <c r="G140" s="231">
        <v>92017</v>
      </c>
      <c r="H140" s="232"/>
      <c r="I140" s="233"/>
      <c r="J140" s="111">
        <v>503512</v>
      </c>
      <c r="K140" s="150"/>
    </row>
    <row r="141" spans="1:55">
      <c r="A141" s="67">
        <v>431</v>
      </c>
      <c r="B141" s="68" t="s">
        <v>407</v>
      </c>
      <c r="C141" s="69"/>
      <c r="D141" s="67">
        <v>1</v>
      </c>
      <c r="E141" s="67">
        <v>5</v>
      </c>
      <c r="F141" s="67">
        <v>1</v>
      </c>
      <c r="G141" s="231"/>
      <c r="H141" s="232"/>
      <c r="I141" s="233"/>
      <c r="J141" s="111"/>
      <c r="K141" s="150"/>
    </row>
    <row r="142" spans="1:55">
      <c r="A142" s="67">
        <v>432</v>
      </c>
      <c r="B142" s="68" t="s">
        <v>408</v>
      </c>
      <c r="C142" s="69"/>
      <c r="D142" s="67">
        <v>1</v>
      </c>
      <c r="E142" s="67">
        <v>5</v>
      </c>
      <c r="F142" s="67">
        <v>2</v>
      </c>
      <c r="G142" s="231">
        <v>1316492</v>
      </c>
      <c r="H142" s="232"/>
      <c r="I142" s="233"/>
      <c r="J142" s="111">
        <v>1754752</v>
      </c>
      <c r="K142" s="150"/>
    </row>
    <row r="143" spans="1:55">
      <c r="A143" s="67">
        <v>433</v>
      </c>
      <c r="B143" s="68" t="s">
        <v>409</v>
      </c>
      <c r="C143" s="69"/>
      <c r="D143" s="67">
        <v>1</v>
      </c>
      <c r="E143" s="67">
        <v>5</v>
      </c>
      <c r="F143" s="67">
        <v>3</v>
      </c>
      <c r="G143" s="231">
        <v>1035273</v>
      </c>
      <c r="H143" s="232"/>
      <c r="I143" s="233"/>
      <c r="J143" s="111">
        <v>874551</v>
      </c>
      <c r="K143" s="150"/>
    </row>
    <row r="144" spans="1:55">
      <c r="A144" s="67">
        <v>439</v>
      </c>
      <c r="B144" s="68" t="s">
        <v>410</v>
      </c>
      <c r="C144" s="69"/>
      <c r="D144" s="67">
        <v>1</v>
      </c>
      <c r="E144" s="67">
        <v>5</v>
      </c>
      <c r="F144" s="67">
        <v>4</v>
      </c>
      <c r="G144" s="231"/>
      <c r="H144" s="232"/>
      <c r="I144" s="233"/>
      <c r="J144" s="111"/>
      <c r="K144" s="150"/>
    </row>
    <row r="145" spans="1:55">
      <c r="A145" s="67">
        <v>44</v>
      </c>
      <c r="B145" s="43" t="s">
        <v>411</v>
      </c>
      <c r="C145" s="69"/>
      <c r="D145" s="67">
        <v>1</v>
      </c>
      <c r="E145" s="67">
        <v>5</v>
      </c>
      <c r="F145" s="67">
        <v>5</v>
      </c>
      <c r="G145" s="238">
        <v>11373</v>
      </c>
      <c r="H145" s="239"/>
      <c r="I145" s="240"/>
      <c r="J145" s="123">
        <v>9450</v>
      </c>
      <c r="K145" s="150"/>
    </row>
    <row r="146" spans="1:55" s="81" customFormat="1" ht="27">
      <c r="A146" s="79">
        <v>45</v>
      </c>
      <c r="B146" s="118" t="s">
        <v>412</v>
      </c>
      <c r="C146" s="80"/>
      <c r="D146" s="79">
        <v>1</v>
      </c>
      <c r="E146" s="79">
        <v>5</v>
      </c>
      <c r="F146" s="79">
        <v>6</v>
      </c>
      <c r="G146" s="228">
        <f>+G147+G148+G149</f>
        <v>294688</v>
      </c>
      <c r="H146" s="229"/>
      <c r="I146" s="230"/>
      <c r="J146" s="120">
        <f>+J147+J148+J149</f>
        <v>281973</v>
      </c>
      <c r="K146" s="150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</row>
    <row r="147" spans="1:55">
      <c r="A147" s="67" t="s">
        <v>413</v>
      </c>
      <c r="B147" s="68" t="s">
        <v>414</v>
      </c>
      <c r="C147" s="69"/>
      <c r="D147" s="67">
        <v>1</v>
      </c>
      <c r="E147" s="67">
        <v>5</v>
      </c>
      <c r="F147" s="67">
        <v>7</v>
      </c>
      <c r="G147" s="231">
        <v>271695</v>
      </c>
      <c r="H147" s="232"/>
      <c r="I147" s="233"/>
      <c r="J147" s="111">
        <v>262542</v>
      </c>
      <c r="K147" s="150"/>
    </row>
    <row r="148" spans="1:55" ht="25.5">
      <c r="A148" s="67" t="s">
        <v>415</v>
      </c>
      <c r="B148" s="68" t="s">
        <v>416</v>
      </c>
      <c r="C148" s="69"/>
      <c r="D148" s="67">
        <v>1</v>
      </c>
      <c r="E148" s="67">
        <v>5</v>
      </c>
      <c r="F148" s="67">
        <v>8</v>
      </c>
      <c r="G148" s="231">
        <v>2316</v>
      </c>
      <c r="H148" s="232"/>
      <c r="I148" s="233"/>
      <c r="J148" s="111"/>
      <c r="K148" s="150"/>
    </row>
    <row r="149" spans="1:55">
      <c r="A149" s="67" t="s">
        <v>417</v>
      </c>
      <c r="B149" s="68" t="s">
        <v>418</v>
      </c>
      <c r="C149" s="69"/>
      <c r="D149" s="67">
        <v>1</v>
      </c>
      <c r="E149" s="67">
        <v>5</v>
      </c>
      <c r="F149" s="67">
        <v>9</v>
      </c>
      <c r="G149" s="231">
        <v>20677</v>
      </c>
      <c r="H149" s="232"/>
      <c r="I149" s="233"/>
      <c r="J149" s="111">
        <v>19431</v>
      </c>
      <c r="K149" s="150"/>
    </row>
    <row r="150" spans="1:55">
      <c r="A150" s="67">
        <v>46</v>
      </c>
      <c r="B150" s="43" t="s">
        <v>419</v>
      </c>
      <c r="C150" s="69"/>
      <c r="D150" s="67">
        <v>1</v>
      </c>
      <c r="E150" s="67">
        <v>6</v>
      </c>
      <c r="F150" s="67">
        <v>0</v>
      </c>
      <c r="G150" s="231">
        <v>108453</v>
      </c>
      <c r="H150" s="232"/>
      <c r="I150" s="233"/>
      <c r="J150" s="111">
        <v>541821</v>
      </c>
      <c r="K150" s="150"/>
    </row>
    <row r="151" spans="1:55">
      <c r="A151" s="67">
        <v>47</v>
      </c>
      <c r="B151" s="43" t="s">
        <v>420</v>
      </c>
      <c r="C151" s="69"/>
      <c r="D151" s="67">
        <v>1</v>
      </c>
      <c r="E151" s="67">
        <v>6</v>
      </c>
      <c r="F151" s="67">
        <v>1</v>
      </c>
      <c r="G151" s="231">
        <v>180864</v>
      </c>
      <c r="H151" s="232"/>
      <c r="I151" s="233"/>
      <c r="J151" s="111">
        <v>197534</v>
      </c>
      <c r="K151" s="150"/>
    </row>
    <row r="152" spans="1:55">
      <c r="A152" s="67" t="s">
        <v>421</v>
      </c>
      <c r="B152" s="43" t="s">
        <v>422</v>
      </c>
      <c r="C152" s="69"/>
      <c r="D152" s="67">
        <v>1</v>
      </c>
      <c r="E152" s="67">
        <v>6</v>
      </c>
      <c r="F152" s="67">
        <v>2</v>
      </c>
      <c r="G152" s="231">
        <v>295282</v>
      </c>
      <c r="H152" s="232"/>
      <c r="I152" s="233"/>
      <c r="J152" s="111">
        <v>470191</v>
      </c>
      <c r="K152" s="150"/>
    </row>
    <row r="153" spans="1:55">
      <c r="A153" s="67">
        <v>481</v>
      </c>
      <c r="B153" s="43" t="s">
        <v>423</v>
      </c>
      <c r="C153" s="69"/>
      <c r="D153" s="67">
        <v>1</v>
      </c>
      <c r="E153" s="67">
        <v>6</v>
      </c>
      <c r="F153" s="67">
        <v>3</v>
      </c>
      <c r="G153" s="231">
        <v>249714</v>
      </c>
      <c r="H153" s="232"/>
      <c r="I153" s="233"/>
      <c r="J153" s="111">
        <v>431133</v>
      </c>
      <c r="K153" s="150"/>
    </row>
    <row r="154" spans="1:55" ht="27">
      <c r="A154" s="67" t="s">
        <v>424</v>
      </c>
      <c r="B154" s="43" t="s">
        <v>425</v>
      </c>
      <c r="C154" s="69"/>
      <c r="D154" s="67">
        <v>1</v>
      </c>
      <c r="E154" s="67">
        <v>6</v>
      </c>
      <c r="F154" s="67">
        <v>4</v>
      </c>
      <c r="G154" s="231"/>
      <c r="H154" s="232"/>
      <c r="I154" s="233"/>
      <c r="J154" s="111"/>
      <c r="K154" s="150"/>
    </row>
    <row r="155" spans="1:55">
      <c r="A155" s="67">
        <v>495</v>
      </c>
      <c r="B155" s="43" t="s">
        <v>426</v>
      </c>
      <c r="C155" s="69"/>
      <c r="D155" s="67">
        <v>1</v>
      </c>
      <c r="E155" s="67">
        <v>6</v>
      </c>
      <c r="F155" s="67">
        <v>5</v>
      </c>
      <c r="G155" s="231"/>
      <c r="H155" s="232"/>
      <c r="I155" s="233"/>
      <c r="J155" s="111"/>
      <c r="K155" s="150"/>
    </row>
    <row r="156" spans="1:55" s="117" customFormat="1" ht="27">
      <c r="A156" s="114"/>
      <c r="B156" s="118" t="s">
        <v>651</v>
      </c>
      <c r="C156" s="115"/>
      <c r="D156" s="114">
        <v>1</v>
      </c>
      <c r="E156" s="114">
        <v>6</v>
      </c>
      <c r="F156" s="114">
        <v>6</v>
      </c>
      <c r="G156" s="228">
        <f>+G91+G118+G121+G129+G130+G154+G155</f>
        <v>38505141</v>
      </c>
      <c r="H156" s="229"/>
      <c r="I156" s="230"/>
      <c r="J156" s="120">
        <f>+J91+J118+J121+J129+J130+J154+J155</f>
        <v>36363054</v>
      </c>
      <c r="K156" s="150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  <c r="AA156" s="125"/>
      <c r="AB156" s="125"/>
      <c r="AC156" s="125"/>
      <c r="AD156" s="125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  <c r="AV156" s="125"/>
      <c r="AW156" s="125"/>
      <c r="AX156" s="125"/>
      <c r="AY156" s="125"/>
      <c r="AZ156" s="125"/>
      <c r="BA156" s="125"/>
      <c r="BB156" s="125"/>
      <c r="BC156" s="125"/>
    </row>
    <row r="157" spans="1:55">
      <c r="A157" s="67">
        <v>89</v>
      </c>
      <c r="B157" s="68" t="s">
        <v>427</v>
      </c>
      <c r="C157" s="69"/>
      <c r="D157" s="67">
        <v>1</v>
      </c>
      <c r="E157" s="67">
        <v>6</v>
      </c>
      <c r="F157" s="67">
        <v>7</v>
      </c>
      <c r="G157" s="231"/>
      <c r="H157" s="232"/>
      <c r="I157" s="233"/>
      <c r="J157" s="111"/>
      <c r="K157" s="150"/>
    </row>
    <row r="158" spans="1:55" s="117" customFormat="1">
      <c r="A158" s="114"/>
      <c r="B158" s="118" t="s">
        <v>428</v>
      </c>
      <c r="C158" s="115"/>
      <c r="D158" s="114">
        <v>1</v>
      </c>
      <c r="E158" s="114">
        <v>6</v>
      </c>
      <c r="F158" s="114">
        <v>8</v>
      </c>
      <c r="G158" s="235">
        <f>+G156+G157</f>
        <v>38505141</v>
      </c>
      <c r="H158" s="236"/>
      <c r="I158" s="237"/>
      <c r="J158" s="121">
        <f>+J156+J157</f>
        <v>36363054</v>
      </c>
      <c r="K158" s="150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  <c r="Z158" s="125"/>
      <c r="AA158" s="125"/>
      <c r="AB158" s="125"/>
      <c r="AC158" s="125"/>
      <c r="AD158" s="125"/>
      <c r="AE158" s="125"/>
      <c r="AF158" s="125"/>
      <c r="AG158" s="125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125"/>
      <c r="AR158" s="125"/>
      <c r="AS158" s="125"/>
      <c r="AT158" s="125"/>
      <c r="AU158" s="125"/>
      <c r="AV158" s="125"/>
      <c r="AW158" s="125"/>
      <c r="AX158" s="125"/>
      <c r="AY158" s="125"/>
      <c r="AZ158" s="125"/>
      <c r="BA158" s="125"/>
      <c r="BB158" s="125"/>
      <c r="BC158" s="125"/>
    </row>
    <row r="159" spans="1:55">
      <c r="A159" s="25"/>
      <c r="B159" s="25"/>
      <c r="C159" s="25"/>
      <c r="D159" s="25"/>
      <c r="E159" s="25"/>
      <c r="F159" s="25"/>
      <c r="G159" s="85"/>
      <c r="H159" s="85"/>
      <c r="I159" s="85">
        <f>+I87-G156</f>
        <v>0</v>
      </c>
      <c r="J159" s="85">
        <f>+J85-J156</f>
        <v>0</v>
      </c>
    </row>
    <row r="160" spans="1:55">
      <c r="A160" s="25"/>
      <c r="B160" s="25"/>
      <c r="C160" s="25"/>
      <c r="D160" s="25"/>
      <c r="E160" s="25"/>
      <c r="F160" s="25"/>
      <c r="G160" s="85"/>
      <c r="H160" s="85"/>
      <c r="I160" s="85"/>
      <c r="J160" s="85"/>
    </row>
    <row r="161" spans="1:10">
      <c r="B161" s="234" t="s">
        <v>650</v>
      </c>
      <c r="C161" s="234"/>
      <c r="E161" s="33"/>
      <c r="F161" s="33"/>
      <c r="G161" s="89"/>
      <c r="H161" s="89"/>
      <c r="J161" s="100" t="s">
        <v>232</v>
      </c>
    </row>
    <row r="162" spans="1:10">
      <c r="B162" s="234" t="s">
        <v>667</v>
      </c>
      <c r="C162" s="234"/>
      <c r="E162" s="33"/>
      <c r="F162" s="33"/>
      <c r="G162" s="89"/>
      <c r="H162" s="89"/>
      <c r="I162" s="100" t="s">
        <v>233</v>
      </c>
      <c r="J162" s="146" t="s">
        <v>604</v>
      </c>
    </row>
    <row r="163" spans="1:10">
      <c r="J163" s="90" t="s">
        <v>657</v>
      </c>
    </row>
    <row r="164" spans="1:10">
      <c r="A164" s="25"/>
      <c r="B164" s="25"/>
      <c r="C164" s="25"/>
      <c r="D164" s="25"/>
      <c r="E164" s="25"/>
      <c r="F164" s="25"/>
      <c r="G164" s="85"/>
      <c r="H164" s="85"/>
      <c r="I164" s="85"/>
      <c r="J164" s="85"/>
    </row>
    <row r="165" spans="1:10">
      <c r="A165" s="25"/>
      <c r="B165" s="25"/>
      <c r="C165" s="25"/>
      <c r="D165" s="25"/>
      <c r="E165" s="25"/>
      <c r="F165" s="25"/>
      <c r="G165" s="85"/>
      <c r="H165" s="85"/>
      <c r="I165" s="85"/>
      <c r="J165" s="85"/>
    </row>
    <row r="166" spans="1:10">
      <c r="A166" s="25"/>
      <c r="B166" s="25"/>
      <c r="C166" s="25"/>
      <c r="D166" s="25"/>
      <c r="E166" s="25"/>
      <c r="F166" s="25"/>
      <c r="G166" s="85"/>
      <c r="H166" s="85"/>
      <c r="I166" s="85"/>
      <c r="J166" s="85"/>
    </row>
    <row r="167" spans="1:10">
      <c r="A167" s="25"/>
      <c r="B167" s="25"/>
      <c r="C167" s="25"/>
      <c r="D167" s="25"/>
      <c r="E167" s="25"/>
      <c r="F167" s="25"/>
      <c r="G167" s="85"/>
      <c r="H167" s="85"/>
      <c r="I167" s="85"/>
      <c r="J167" s="85"/>
    </row>
    <row r="168" spans="1:10">
      <c r="A168" s="25"/>
      <c r="B168" s="25"/>
      <c r="C168" s="25"/>
      <c r="D168" s="25"/>
      <c r="E168" s="25"/>
      <c r="F168" s="25"/>
      <c r="G168" s="85"/>
      <c r="H168" s="85"/>
      <c r="I168" s="85"/>
      <c r="J168" s="85"/>
    </row>
    <row r="169" spans="1:10">
      <c r="A169" s="25"/>
      <c r="B169" s="25"/>
      <c r="C169" s="25"/>
      <c r="D169" s="25"/>
      <c r="E169" s="25"/>
      <c r="F169" s="25"/>
      <c r="G169" s="85"/>
      <c r="H169" s="85"/>
      <c r="I169" s="85"/>
      <c r="J169" s="85"/>
    </row>
    <row r="170" spans="1:10">
      <c r="A170" s="25"/>
      <c r="B170" s="25"/>
      <c r="C170" s="25"/>
      <c r="D170" s="25"/>
      <c r="E170" s="25"/>
      <c r="F170" s="25"/>
      <c r="G170" s="85"/>
      <c r="H170" s="85"/>
      <c r="I170" s="85"/>
      <c r="J170" s="85"/>
    </row>
    <row r="171" spans="1:10">
      <c r="A171" s="25"/>
      <c r="B171" s="25"/>
      <c r="C171" s="25"/>
      <c r="D171" s="25"/>
      <c r="E171" s="25"/>
      <c r="F171" s="25"/>
      <c r="G171" s="85"/>
      <c r="H171" s="85"/>
      <c r="I171" s="85"/>
      <c r="J171" s="85"/>
    </row>
    <row r="172" spans="1:10">
      <c r="A172" s="25"/>
      <c r="B172" s="25"/>
      <c r="C172" s="25"/>
      <c r="D172" s="25"/>
      <c r="E172" s="25"/>
      <c r="F172" s="25"/>
      <c r="G172" s="85"/>
      <c r="H172" s="85"/>
      <c r="I172" s="85"/>
      <c r="J172" s="85"/>
    </row>
    <row r="173" spans="1:10">
      <c r="A173" s="25"/>
      <c r="B173" s="25"/>
      <c r="C173" s="25"/>
      <c r="D173" s="25"/>
      <c r="E173" s="25"/>
      <c r="F173" s="25"/>
      <c r="G173" s="85"/>
      <c r="H173" s="85"/>
      <c r="I173" s="85"/>
      <c r="J173" s="85"/>
    </row>
    <row r="174" spans="1:10">
      <c r="A174" s="25"/>
      <c r="B174" s="25"/>
      <c r="C174" s="25"/>
      <c r="D174" s="25"/>
      <c r="E174" s="25"/>
      <c r="F174" s="25"/>
      <c r="G174" s="85"/>
      <c r="H174" s="85"/>
      <c r="I174" s="85"/>
      <c r="J174" s="85"/>
    </row>
    <row r="175" spans="1:10">
      <c r="A175" s="25"/>
      <c r="B175" s="25"/>
      <c r="C175" s="25"/>
      <c r="D175" s="25"/>
      <c r="E175" s="25"/>
      <c r="F175" s="25"/>
      <c r="G175" s="85"/>
      <c r="H175" s="85"/>
      <c r="I175" s="85"/>
      <c r="J175" s="85"/>
    </row>
    <row r="176" spans="1:10">
      <c r="A176" s="25"/>
      <c r="B176" s="25"/>
      <c r="C176" s="25"/>
      <c r="D176" s="25"/>
      <c r="E176" s="25"/>
      <c r="F176" s="25"/>
      <c r="G176" s="85"/>
      <c r="H176" s="85"/>
      <c r="I176" s="85"/>
      <c r="J176" s="85"/>
    </row>
    <row r="177" spans="1:10">
      <c r="A177" s="25"/>
      <c r="B177" s="25"/>
      <c r="C177" s="25"/>
      <c r="D177" s="25"/>
      <c r="E177" s="25"/>
      <c r="F177" s="25"/>
      <c r="G177" s="85"/>
      <c r="H177" s="85"/>
      <c r="I177" s="85"/>
      <c r="J177" s="85"/>
    </row>
    <row r="178" spans="1:10">
      <c r="A178" s="25"/>
      <c r="B178" s="25"/>
      <c r="C178" s="25"/>
      <c r="D178" s="25"/>
      <c r="E178" s="25"/>
      <c r="F178" s="25"/>
      <c r="G178" s="85"/>
      <c r="H178" s="85"/>
      <c r="I178" s="85"/>
      <c r="J178" s="85"/>
    </row>
    <row r="179" spans="1:10">
      <c r="A179" s="25"/>
      <c r="B179" s="25"/>
      <c r="C179" s="25"/>
      <c r="D179" s="25"/>
      <c r="E179" s="25"/>
      <c r="F179" s="25"/>
      <c r="G179" s="85"/>
      <c r="H179" s="85"/>
      <c r="I179" s="85"/>
      <c r="J179" s="85"/>
    </row>
    <row r="180" spans="1:10">
      <c r="A180" s="25"/>
      <c r="B180" s="25"/>
      <c r="C180" s="25"/>
      <c r="D180" s="25"/>
      <c r="E180" s="25"/>
      <c r="F180" s="25"/>
      <c r="G180" s="85"/>
      <c r="H180" s="85"/>
      <c r="I180" s="85"/>
      <c r="J180" s="85"/>
    </row>
    <row r="181" spans="1:10">
      <c r="A181" s="25"/>
      <c r="B181" s="25"/>
      <c r="C181" s="25"/>
      <c r="D181" s="25"/>
      <c r="E181" s="25"/>
      <c r="F181" s="25"/>
      <c r="G181" s="85"/>
      <c r="H181" s="85"/>
      <c r="I181" s="85"/>
      <c r="J181" s="85"/>
    </row>
    <row r="182" spans="1:10">
      <c r="A182" s="25"/>
      <c r="B182" s="25"/>
      <c r="C182" s="25"/>
      <c r="D182" s="25"/>
      <c r="E182" s="25"/>
      <c r="F182" s="25"/>
      <c r="G182" s="85"/>
      <c r="H182" s="85"/>
      <c r="I182" s="85"/>
      <c r="J182" s="85"/>
    </row>
    <row r="183" spans="1:10">
      <c r="A183" s="25"/>
      <c r="B183" s="25"/>
      <c r="C183" s="25"/>
      <c r="D183" s="25"/>
      <c r="E183" s="25"/>
      <c r="F183" s="25"/>
      <c r="G183" s="85"/>
      <c r="H183" s="85"/>
      <c r="I183" s="85"/>
      <c r="J183" s="85"/>
    </row>
    <row r="184" spans="1:10">
      <c r="A184" s="25"/>
      <c r="B184" s="25"/>
      <c r="C184" s="25"/>
      <c r="D184" s="25"/>
      <c r="E184" s="25"/>
      <c r="F184" s="25"/>
      <c r="G184" s="85"/>
      <c r="H184" s="85"/>
      <c r="I184" s="85"/>
      <c r="J184" s="85"/>
    </row>
    <row r="185" spans="1:10">
      <c r="A185" s="25"/>
      <c r="B185" s="25"/>
      <c r="C185" s="25"/>
      <c r="D185" s="25"/>
      <c r="E185" s="25"/>
      <c r="F185" s="25"/>
      <c r="G185" s="85"/>
      <c r="H185" s="85"/>
      <c r="I185" s="85"/>
      <c r="J185" s="85"/>
    </row>
    <row r="186" spans="1:10">
      <c r="A186" s="25"/>
      <c r="B186" s="25"/>
      <c r="C186" s="25"/>
      <c r="D186" s="25"/>
      <c r="E186" s="25"/>
      <c r="F186" s="25"/>
      <c r="G186" s="85"/>
      <c r="H186" s="85"/>
      <c r="I186" s="85"/>
      <c r="J186" s="85"/>
    </row>
    <row r="187" spans="1:10">
      <c r="A187" s="25"/>
      <c r="B187" s="25"/>
      <c r="C187" s="25"/>
      <c r="D187" s="25"/>
      <c r="E187" s="25"/>
      <c r="F187" s="25"/>
      <c r="G187" s="85"/>
      <c r="H187" s="85"/>
      <c r="I187" s="85"/>
      <c r="J187" s="85"/>
    </row>
    <row r="188" spans="1:10">
      <c r="A188" s="25"/>
      <c r="B188" s="25"/>
      <c r="C188" s="25"/>
      <c r="D188" s="25"/>
      <c r="E188" s="25"/>
      <c r="F188" s="25"/>
      <c r="G188" s="85"/>
      <c r="H188" s="85"/>
      <c r="I188" s="85"/>
      <c r="J188" s="85"/>
    </row>
    <row r="189" spans="1:10">
      <c r="A189" s="25"/>
      <c r="B189" s="25"/>
      <c r="C189" s="25"/>
      <c r="D189" s="25"/>
      <c r="E189" s="25"/>
      <c r="F189" s="25"/>
      <c r="G189" s="85"/>
      <c r="H189" s="85"/>
      <c r="I189" s="85"/>
      <c r="J189" s="85"/>
    </row>
    <row r="190" spans="1:10">
      <c r="A190" s="25"/>
      <c r="B190" s="25"/>
      <c r="C190" s="25"/>
      <c r="D190" s="25"/>
      <c r="E190" s="25"/>
      <c r="F190" s="25"/>
      <c r="G190" s="85"/>
      <c r="H190" s="85"/>
      <c r="I190" s="85"/>
      <c r="J190" s="85"/>
    </row>
    <row r="191" spans="1:10">
      <c r="A191" s="25"/>
      <c r="B191" s="25"/>
      <c r="C191" s="25"/>
      <c r="D191" s="25"/>
      <c r="E191" s="25"/>
      <c r="F191" s="25"/>
      <c r="G191" s="85"/>
      <c r="H191" s="85"/>
      <c r="I191" s="85"/>
      <c r="J191" s="85"/>
    </row>
    <row r="192" spans="1:10">
      <c r="A192" s="25"/>
      <c r="B192" s="25"/>
      <c r="C192" s="25"/>
      <c r="D192" s="25"/>
      <c r="E192" s="25"/>
      <c r="F192" s="25"/>
      <c r="G192" s="85"/>
      <c r="H192" s="85"/>
      <c r="I192" s="85"/>
      <c r="J192" s="85"/>
    </row>
    <row r="193" spans="1:10">
      <c r="A193" s="25"/>
      <c r="B193" s="25"/>
      <c r="C193" s="25"/>
      <c r="D193" s="25"/>
      <c r="E193" s="25"/>
      <c r="F193" s="25"/>
      <c r="G193" s="85"/>
      <c r="H193" s="85"/>
      <c r="I193" s="85"/>
      <c r="J193" s="85"/>
    </row>
    <row r="194" spans="1:10">
      <c r="A194" s="25"/>
      <c r="B194" s="25"/>
      <c r="C194" s="25"/>
      <c r="D194" s="25"/>
      <c r="E194" s="25"/>
      <c r="F194" s="25"/>
      <c r="G194" s="85"/>
      <c r="H194" s="85"/>
      <c r="I194" s="85"/>
      <c r="J194" s="85"/>
    </row>
    <row r="195" spans="1:10">
      <c r="A195" s="25"/>
      <c r="B195" s="25"/>
      <c r="C195" s="25"/>
      <c r="D195" s="25"/>
      <c r="E195" s="25"/>
      <c r="F195" s="25"/>
      <c r="G195" s="85"/>
      <c r="H195" s="85"/>
      <c r="I195" s="85"/>
      <c r="J195" s="85"/>
    </row>
    <row r="196" spans="1:10">
      <c r="A196" s="25"/>
      <c r="B196" s="25"/>
      <c r="C196" s="25"/>
      <c r="D196" s="25"/>
      <c r="E196" s="25"/>
      <c r="F196" s="25"/>
      <c r="G196" s="85"/>
      <c r="H196" s="85"/>
      <c r="I196" s="85"/>
      <c r="J196" s="85"/>
    </row>
  </sheetData>
  <mergeCells count="97">
    <mergeCell ref="D19:F19"/>
    <mergeCell ref="H9:I9"/>
    <mergeCell ref="A11:J11"/>
    <mergeCell ref="C12:H12"/>
    <mergeCell ref="A14:A18"/>
    <mergeCell ref="B14:B18"/>
    <mergeCell ref="C14:C18"/>
    <mergeCell ref="D14:F14"/>
    <mergeCell ref="G14:I14"/>
    <mergeCell ref="D15:F15"/>
    <mergeCell ref="G15:I15"/>
    <mergeCell ref="D16:F16"/>
    <mergeCell ref="G16:I16"/>
    <mergeCell ref="D17:F17"/>
    <mergeCell ref="G17:I17"/>
    <mergeCell ref="D18:F18"/>
    <mergeCell ref="G96:I96"/>
    <mergeCell ref="G97:I97"/>
    <mergeCell ref="D20:F20"/>
    <mergeCell ref="D89:F89"/>
    <mergeCell ref="G89:I89"/>
    <mergeCell ref="D90:F90"/>
    <mergeCell ref="G90:I90"/>
    <mergeCell ref="G91:I91"/>
    <mergeCell ref="G92:I92"/>
    <mergeCell ref="G93:I93"/>
    <mergeCell ref="G94:I94"/>
    <mergeCell ref="G95:I95"/>
    <mergeCell ref="G108:I108"/>
    <mergeCell ref="G109:I109"/>
    <mergeCell ref="G98:I98"/>
    <mergeCell ref="G99:I99"/>
    <mergeCell ref="G100:I100"/>
    <mergeCell ref="G101:I101"/>
    <mergeCell ref="G102:I102"/>
    <mergeCell ref="G103:I103"/>
    <mergeCell ref="G104:I104"/>
    <mergeCell ref="G105:I105"/>
    <mergeCell ref="G106:I106"/>
    <mergeCell ref="G107:I107"/>
    <mergeCell ref="G120:I120"/>
    <mergeCell ref="G121:I121"/>
    <mergeCell ref="G110:I110"/>
    <mergeCell ref="G111:I111"/>
    <mergeCell ref="G112:I112"/>
    <mergeCell ref="G113:I113"/>
    <mergeCell ref="G114:I114"/>
    <mergeCell ref="G115:I115"/>
    <mergeCell ref="G116:I116"/>
    <mergeCell ref="G117:I117"/>
    <mergeCell ref="G118:I118"/>
    <mergeCell ref="G119:I119"/>
    <mergeCell ref="G127:I127"/>
    <mergeCell ref="G128:I128"/>
    <mergeCell ref="G129:I129"/>
    <mergeCell ref="G130:I130"/>
    <mergeCell ref="G131:I131"/>
    <mergeCell ref="G122:I122"/>
    <mergeCell ref="G123:I123"/>
    <mergeCell ref="G124:I124"/>
    <mergeCell ref="G125:I125"/>
    <mergeCell ref="G126:I126"/>
    <mergeCell ref="G132:I132"/>
    <mergeCell ref="G133:I133"/>
    <mergeCell ref="G144:I144"/>
    <mergeCell ref="G145:I145"/>
    <mergeCell ref="G134:I134"/>
    <mergeCell ref="G135:I135"/>
    <mergeCell ref="G136:I136"/>
    <mergeCell ref="G137:I137"/>
    <mergeCell ref="G138:I138"/>
    <mergeCell ref="G139:I139"/>
    <mergeCell ref="G140:I140"/>
    <mergeCell ref="G141:I141"/>
    <mergeCell ref="G142:I142"/>
    <mergeCell ref="G143:I143"/>
    <mergeCell ref="G146:I146"/>
    <mergeCell ref="G147:I147"/>
    <mergeCell ref="G148:I148"/>
    <mergeCell ref="B162:C162"/>
    <mergeCell ref="G152:I152"/>
    <mergeCell ref="G153:I153"/>
    <mergeCell ref="G154:I154"/>
    <mergeCell ref="G155:I155"/>
    <mergeCell ref="G156:I156"/>
    <mergeCell ref="G157:I157"/>
    <mergeCell ref="G149:I149"/>
    <mergeCell ref="G150:I150"/>
    <mergeCell ref="G158:I158"/>
    <mergeCell ref="B161:C161"/>
    <mergeCell ref="G151:I151"/>
    <mergeCell ref="H8:I8"/>
    <mergeCell ref="B3:J3"/>
    <mergeCell ref="B4:J4"/>
    <mergeCell ref="B5:J5"/>
    <mergeCell ref="B6:J6"/>
    <mergeCell ref="B7:J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0"/>
  <sheetViews>
    <sheetView workbookViewId="0">
      <selection activeCell="K6" sqref="K6"/>
    </sheetView>
  </sheetViews>
  <sheetFormatPr defaultRowHeight="15"/>
  <cols>
    <col min="1" max="1" width="17.5703125" style="32" customWidth="1"/>
    <col min="2" max="2" width="44.7109375" style="32" customWidth="1"/>
    <col min="3" max="3" width="8.42578125" style="32" customWidth="1"/>
    <col min="4" max="4" width="5.7109375" style="32" customWidth="1"/>
    <col min="5" max="5" width="2.5703125" style="32" customWidth="1"/>
    <col min="6" max="6" width="3.7109375" style="32" customWidth="1"/>
    <col min="7" max="7" width="2.85546875" style="32" customWidth="1"/>
    <col min="8" max="8" width="12.7109375" style="90" customWidth="1"/>
    <col min="9" max="9" width="16" style="90" customWidth="1"/>
    <col min="10" max="10" width="17.7109375" customWidth="1"/>
  </cols>
  <sheetData>
    <row r="1" spans="1:9">
      <c r="A1" s="25"/>
      <c r="B1" s="25"/>
      <c r="C1" s="25"/>
      <c r="D1" s="25"/>
      <c r="E1" s="25"/>
      <c r="F1" s="25"/>
      <c r="G1" s="25"/>
      <c r="H1" s="85"/>
      <c r="I1" s="86" t="s">
        <v>1</v>
      </c>
    </row>
    <row r="2" spans="1:9">
      <c r="A2" s="25"/>
      <c r="B2" s="25"/>
      <c r="C2" s="25"/>
      <c r="D2" s="25"/>
      <c r="E2" s="25"/>
      <c r="F2" s="25"/>
      <c r="G2" s="25"/>
      <c r="H2" s="85"/>
      <c r="I2" s="101" t="s">
        <v>429</v>
      </c>
    </row>
    <row r="3" spans="1:9">
      <c r="A3" s="28" t="s">
        <v>40</v>
      </c>
      <c r="B3" s="161" t="s">
        <v>679</v>
      </c>
      <c r="C3" s="162"/>
      <c r="D3" s="162"/>
      <c r="E3" s="162"/>
      <c r="F3" s="162"/>
      <c r="G3" s="162"/>
      <c r="H3" s="162"/>
      <c r="I3" s="162"/>
    </row>
    <row r="4" spans="1:9">
      <c r="A4" s="28" t="s">
        <v>41</v>
      </c>
      <c r="B4" s="161" t="s">
        <v>653</v>
      </c>
      <c r="C4" s="162"/>
      <c r="D4" s="162"/>
      <c r="E4" s="162"/>
      <c r="F4" s="162"/>
      <c r="G4" s="162"/>
      <c r="H4" s="162"/>
      <c r="I4" s="162"/>
    </row>
    <row r="5" spans="1:9">
      <c r="A5" s="28" t="s">
        <v>42</v>
      </c>
      <c r="B5" s="161" t="s">
        <v>684</v>
      </c>
      <c r="C5" s="162"/>
      <c r="D5" s="162"/>
      <c r="E5" s="162"/>
      <c r="F5" s="162"/>
      <c r="G5" s="162"/>
      <c r="H5" s="162"/>
      <c r="I5" s="162"/>
    </row>
    <row r="6" spans="1:9">
      <c r="A6" s="28" t="s">
        <v>43</v>
      </c>
      <c r="B6" s="163" t="s">
        <v>649</v>
      </c>
      <c r="C6" s="164"/>
      <c r="D6" s="164"/>
      <c r="E6" s="164"/>
      <c r="F6" s="164"/>
      <c r="G6" s="164"/>
      <c r="H6" s="164"/>
      <c r="I6" s="164"/>
    </row>
    <row r="7" spans="1:9">
      <c r="A7" s="28" t="s">
        <v>44</v>
      </c>
      <c r="B7" s="163" t="s">
        <v>649</v>
      </c>
      <c r="C7" s="164"/>
      <c r="D7" s="164"/>
      <c r="E7" s="164"/>
      <c r="F7" s="164"/>
      <c r="G7" s="164"/>
      <c r="H7" s="164"/>
      <c r="I7" s="164"/>
    </row>
    <row r="8" spans="1:9">
      <c r="A8" s="25"/>
      <c r="B8" s="25"/>
      <c r="C8" s="25"/>
      <c r="D8" s="25"/>
      <c r="E8" s="25"/>
      <c r="F8" s="38"/>
      <c r="G8" s="38"/>
      <c r="H8" s="99"/>
      <c r="I8" s="99"/>
    </row>
    <row r="9" spans="1:9">
      <c r="A9" s="25"/>
      <c r="B9" s="25"/>
      <c r="C9" s="25"/>
      <c r="D9" s="25"/>
      <c r="E9" s="25"/>
      <c r="F9" s="25"/>
      <c r="G9" s="25"/>
      <c r="H9" s="85"/>
      <c r="I9" s="85"/>
    </row>
    <row r="10" spans="1:9" ht="15.75" thickBot="1">
      <c r="A10" s="270" t="s">
        <v>430</v>
      </c>
      <c r="B10" s="270"/>
      <c r="C10" s="270"/>
      <c r="D10" s="270"/>
      <c r="E10" s="270"/>
      <c r="F10" s="270"/>
      <c r="G10" s="270"/>
      <c r="H10" s="270"/>
      <c r="I10" s="270"/>
    </row>
    <row r="11" spans="1:9" ht="16.5" thickTop="1" thickBot="1">
      <c r="A11" s="272" t="s">
        <v>431</v>
      </c>
      <c r="B11" s="272"/>
      <c r="C11" s="272"/>
      <c r="D11" s="272"/>
      <c r="E11" s="272"/>
      <c r="F11" s="272"/>
      <c r="G11" s="272"/>
      <c r="H11" s="272"/>
      <c r="I11" s="272"/>
    </row>
    <row r="12" spans="1:9" ht="15.75" thickTop="1">
      <c r="A12" s="46"/>
      <c r="B12" s="46"/>
      <c r="C12" s="46"/>
      <c r="D12" s="46"/>
      <c r="E12" s="46"/>
      <c r="F12" s="46"/>
      <c r="G12" s="46"/>
      <c r="H12" s="126"/>
      <c r="I12" s="85"/>
    </row>
    <row r="13" spans="1:9">
      <c r="B13" s="220" t="s">
        <v>683</v>
      </c>
      <c r="C13" s="220"/>
      <c r="D13" s="220"/>
      <c r="E13" s="220"/>
      <c r="F13" s="220"/>
      <c r="G13" s="220"/>
      <c r="H13" s="220"/>
    </row>
    <row r="14" spans="1:9">
      <c r="A14" s="25"/>
      <c r="B14" s="25"/>
      <c r="C14" s="25"/>
      <c r="D14" s="25"/>
      <c r="E14" s="25"/>
      <c r="F14" s="25"/>
      <c r="G14" s="25"/>
      <c r="H14" s="85"/>
      <c r="I14" s="85"/>
    </row>
    <row r="15" spans="1:9">
      <c r="A15" s="25"/>
      <c r="B15" s="25"/>
      <c r="C15" s="25"/>
      <c r="D15" s="25"/>
      <c r="E15" s="25"/>
      <c r="F15" s="25"/>
      <c r="G15" s="25"/>
      <c r="H15" s="85"/>
      <c r="I15" s="127" t="s">
        <v>432</v>
      </c>
    </row>
    <row r="16" spans="1:9">
      <c r="A16" s="169" t="s">
        <v>433</v>
      </c>
      <c r="B16" s="273" t="s">
        <v>434</v>
      </c>
      <c r="C16" s="274" t="s">
        <v>49</v>
      </c>
      <c r="D16" s="273" t="s">
        <v>435</v>
      </c>
      <c r="E16" s="273" t="s">
        <v>436</v>
      </c>
      <c r="F16" s="273"/>
      <c r="G16" s="273"/>
      <c r="H16" s="275" t="s">
        <v>237</v>
      </c>
      <c r="I16" s="275"/>
    </row>
    <row r="17" spans="1:10">
      <c r="A17" s="170"/>
      <c r="B17" s="273"/>
      <c r="C17" s="274"/>
      <c r="D17" s="273"/>
      <c r="E17" s="273"/>
      <c r="F17" s="273"/>
      <c r="G17" s="273"/>
      <c r="H17" s="275"/>
      <c r="I17" s="275"/>
    </row>
    <row r="18" spans="1:10">
      <c r="A18" s="170"/>
      <c r="B18" s="273"/>
      <c r="C18" s="274"/>
      <c r="D18" s="273"/>
      <c r="E18" s="273"/>
      <c r="F18" s="273"/>
      <c r="G18" s="273"/>
      <c r="H18" s="275"/>
      <c r="I18" s="275"/>
    </row>
    <row r="19" spans="1:10">
      <c r="A19" s="170"/>
      <c r="B19" s="273"/>
      <c r="C19" s="274"/>
      <c r="D19" s="273"/>
      <c r="E19" s="273"/>
      <c r="F19" s="273"/>
      <c r="G19" s="273"/>
      <c r="H19" s="275" t="s">
        <v>437</v>
      </c>
      <c r="I19" s="275" t="s">
        <v>438</v>
      </c>
    </row>
    <row r="20" spans="1:10">
      <c r="A20" s="171"/>
      <c r="B20" s="273"/>
      <c r="C20" s="274"/>
      <c r="D20" s="273"/>
      <c r="E20" s="273"/>
      <c r="F20" s="273"/>
      <c r="G20" s="273"/>
      <c r="H20" s="275"/>
      <c r="I20" s="275"/>
    </row>
    <row r="21" spans="1:10">
      <c r="A21" s="35">
        <v>1</v>
      </c>
      <c r="B21" s="35">
        <v>2</v>
      </c>
      <c r="C21" s="35">
        <v>3</v>
      </c>
      <c r="D21" s="35">
        <v>4</v>
      </c>
      <c r="E21" s="271">
        <v>5</v>
      </c>
      <c r="F21" s="271"/>
      <c r="G21" s="271"/>
      <c r="H21" s="108">
        <v>6</v>
      </c>
      <c r="I21" s="108">
        <v>7</v>
      </c>
    </row>
    <row r="22" spans="1:10" ht="25.5">
      <c r="A22" s="35"/>
      <c r="B22" s="48" t="s">
        <v>439</v>
      </c>
      <c r="C22" s="36"/>
      <c r="D22" s="35"/>
      <c r="E22" s="271"/>
      <c r="F22" s="271"/>
      <c r="G22" s="271"/>
      <c r="H22" s="95"/>
      <c r="I22" s="95"/>
    </row>
    <row r="23" spans="1:10" s="81" customFormat="1">
      <c r="A23" s="79" t="s">
        <v>440</v>
      </c>
      <c r="B23" s="118" t="s">
        <v>441</v>
      </c>
      <c r="C23" s="80"/>
      <c r="D23" s="79"/>
      <c r="E23" s="79">
        <v>4</v>
      </c>
      <c r="F23" s="79">
        <v>0</v>
      </c>
      <c r="G23" s="79">
        <v>1</v>
      </c>
      <c r="H23" s="129">
        <v>3672906</v>
      </c>
      <c r="I23" s="129">
        <v>3880198</v>
      </c>
      <c r="J23" s="147"/>
    </row>
    <row r="24" spans="1:10">
      <c r="A24" s="35"/>
      <c r="B24" s="37" t="s">
        <v>442</v>
      </c>
      <c r="C24" s="36"/>
      <c r="D24" s="35"/>
      <c r="E24" s="35"/>
      <c r="F24" s="35"/>
      <c r="G24" s="35"/>
      <c r="H24" s="95"/>
      <c r="I24" s="95"/>
      <c r="J24" s="147"/>
    </row>
    <row r="25" spans="1:10" ht="25.5">
      <c r="A25" s="35" t="s">
        <v>443</v>
      </c>
      <c r="B25" s="37" t="s">
        <v>444</v>
      </c>
      <c r="C25" s="36"/>
      <c r="D25" s="35" t="s">
        <v>445</v>
      </c>
      <c r="E25" s="35"/>
      <c r="F25" s="35"/>
      <c r="G25" s="35"/>
      <c r="H25" s="95">
        <v>264524</v>
      </c>
      <c r="I25" s="95">
        <v>260856</v>
      </c>
      <c r="J25" s="147"/>
    </row>
    <row r="26" spans="1:10">
      <c r="A26" s="35" t="s">
        <v>446</v>
      </c>
      <c r="B26" s="37" t="s">
        <v>447</v>
      </c>
      <c r="C26" s="36"/>
      <c r="D26" s="35" t="s">
        <v>448</v>
      </c>
      <c r="E26" s="35"/>
      <c r="F26" s="35"/>
      <c r="G26" s="35"/>
      <c r="H26" s="95"/>
      <c r="I26" s="95"/>
      <c r="J26" s="147"/>
    </row>
    <row r="27" spans="1:10" ht="25.5">
      <c r="A27" s="35" t="s">
        <v>449</v>
      </c>
      <c r="B27" s="37" t="s">
        <v>450</v>
      </c>
      <c r="C27" s="36"/>
      <c r="D27" s="35" t="s">
        <v>445</v>
      </c>
      <c r="E27" s="35"/>
      <c r="F27" s="35"/>
      <c r="G27" s="35"/>
      <c r="H27" s="95">
        <v>2212721</v>
      </c>
      <c r="I27" s="95">
        <v>2487964</v>
      </c>
      <c r="J27" s="147"/>
    </row>
    <row r="28" spans="1:10">
      <c r="A28" s="35" t="s">
        <v>451</v>
      </c>
      <c r="B28" s="37" t="s">
        <v>452</v>
      </c>
      <c r="C28" s="36"/>
      <c r="D28" s="35" t="s">
        <v>448</v>
      </c>
      <c r="E28" s="35"/>
      <c r="F28" s="35"/>
      <c r="G28" s="35"/>
      <c r="H28" s="95">
        <v>25746</v>
      </c>
      <c r="I28" s="95">
        <v>842017</v>
      </c>
      <c r="J28" s="147"/>
    </row>
    <row r="29" spans="1:10" ht="25.5">
      <c r="A29" s="35" t="s">
        <v>453</v>
      </c>
      <c r="B29" s="37" t="s">
        <v>454</v>
      </c>
      <c r="C29" s="36"/>
      <c r="D29" s="35" t="s">
        <v>448</v>
      </c>
      <c r="E29" s="35"/>
      <c r="F29" s="35"/>
      <c r="G29" s="35"/>
      <c r="H29" s="95"/>
      <c r="I29" s="95"/>
      <c r="J29" s="147"/>
    </row>
    <row r="30" spans="1:10">
      <c r="A30" s="35" t="s">
        <v>455</v>
      </c>
      <c r="B30" s="37" t="s">
        <v>456</v>
      </c>
      <c r="C30" s="36"/>
      <c r="D30" s="35" t="s">
        <v>448</v>
      </c>
      <c r="E30" s="35"/>
      <c r="F30" s="35"/>
      <c r="G30" s="35"/>
      <c r="H30" s="95"/>
      <c r="I30" s="95"/>
      <c r="J30" s="147"/>
    </row>
    <row r="31" spans="1:10" ht="38.25">
      <c r="A31" s="35" t="s">
        <v>457</v>
      </c>
      <c r="B31" s="37" t="s">
        <v>458</v>
      </c>
      <c r="C31" s="36"/>
      <c r="D31" s="35" t="s">
        <v>448</v>
      </c>
      <c r="E31" s="35"/>
      <c r="F31" s="35"/>
      <c r="G31" s="35"/>
      <c r="H31" s="95"/>
      <c r="I31" s="95">
        <v>278885</v>
      </c>
      <c r="J31" s="147"/>
    </row>
    <row r="32" spans="1:10" s="81" customFormat="1">
      <c r="A32" s="114" t="s">
        <v>459</v>
      </c>
      <c r="B32" s="118" t="s">
        <v>460</v>
      </c>
      <c r="C32" s="80"/>
      <c r="D32" s="79"/>
      <c r="E32" s="79">
        <v>4</v>
      </c>
      <c r="F32" s="79">
        <v>0</v>
      </c>
      <c r="G32" s="79">
        <v>2</v>
      </c>
      <c r="H32" s="129">
        <f>+H25+H26+H27+H28+H29+H30+H31</f>
        <v>2502991</v>
      </c>
      <c r="I32" s="129">
        <f>+I25+I26+I27+I28+I29+I30+I31</f>
        <v>3869722</v>
      </c>
      <c r="J32" s="147"/>
    </row>
    <row r="33" spans="1:10">
      <c r="A33" s="35" t="s">
        <v>461</v>
      </c>
      <c r="B33" s="37" t="s">
        <v>462</v>
      </c>
      <c r="C33" s="36"/>
      <c r="D33" s="35" t="s">
        <v>448</v>
      </c>
      <c r="E33" s="35"/>
      <c r="F33" s="35"/>
      <c r="G33" s="35"/>
      <c r="H33" s="95">
        <v>-1039292</v>
      </c>
      <c r="I33" s="95">
        <v>-535795</v>
      </c>
      <c r="J33" s="147"/>
    </row>
    <row r="34" spans="1:10">
      <c r="A34" s="35" t="s">
        <v>463</v>
      </c>
      <c r="B34" s="37" t="s">
        <v>464</v>
      </c>
      <c r="C34" s="36"/>
      <c r="D34" s="35" t="s">
        <v>448</v>
      </c>
      <c r="E34" s="35"/>
      <c r="F34" s="35"/>
      <c r="G34" s="35"/>
      <c r="H34" s="95">
        <v>5053</v>
      </c>
      <c r="I34" s="95">
        <v>287038</v>
      </c>
      <c r="J34" s="147"/>
    </row>
    <row r="35" spans="1:10">
      <c r="A35" s="35" t="s">
        <v>465</v>
      </c>
      <c r="B35" s="37" t="s">
        <v>466</v>
      </c>
      <c r="C35" s="36"/>
      <c r="D35" s="35" t="s">
        <v>448</v>
      </c>
      <c r="E35" s="35"/>
      <c r="F35" s="35"/>
      <c r="G35" s="35"/>
      <c r="H35" s="95">
        <v>657741</v>
      </c>
      <c r="I35" s="95">
        <v>-8866</v>
      </c>
      <c r="J35" s="147"/>
    </row>
    <row r="36" spans="1:10" ht="25.5">
      <c r="A36" s="35" t="s">
        <v>467</v>
      </c>
      <c r="B36" s="37" t="s">
        <v>468</v>
      </c>
      <c r="C36" s="36"/>
      <c r="D36" s="35" t="s">
        <v>448</v>
      </c>
      <c r="E36" s="35"/>
      <c r="F36" s="35"/>
      <c r="G36" s="35"/>
      <c r="H36" s="95">
        <v>-265878</v>
      </c>
      <c r="I36" s="95">
        <v>-214670</v>
      </c>
      <c r="J36" s="147"/>
    </row>
    <row r="37" spans="1:10">
      <c r="A37" s="35" t="s">
        <v>469</v>
      </c>
      <c r="B37" s="37" t="s">
        <v>470</v>
      </c>
      <c r="C37" s="36"/>
      <c r="D37" s="35" t="s">
        <v>448</v>
      </c>
      <c r="E37" s="35"/>
      <c r="F37" s="35"/>
      <c r="G37" s="35"/>
      <c r="H37" s="95">
        <v>-277538</v>
      </c>
      <c r="I37" s="95">
        <v>121748</v>
      </c>
      <c r="J37" s="147"/>
    </row>
    <row r="38" spans="1:10">
      <c r="A38" s="35" t="s">
        <v>471</v>
      </c>
      <c r="B38" s="37" t="s">
        <v>472</v>
      </c>
      <c r="C38" s="36"/>
      <c r="D38" s="35" t="s">
        <v>448</v>
      </c>
      <c r="E38" s="35"/>
      <c r="F38" s="35"/>
      <c r="G38" s="35"/>
      <c r="H38" s="95">
        <v>-1203535</v>
      </c>
      <c r="I38" s="95">
        <v>1332254</v>
      </c>
      <c r="J38" s="147"/>
    </row>
    <row r="39" spans="1:10" ht="25.5">
      <c r="A39" s="35" t="s">
        <v>473</v>
      </c>
      <c r="B39" s="37" t="s">
        <v>474</v>
      </c>
      <c r="C39" s="36"/>
      <c r="D39" s="35" t="s">
        <v>448</v>
      </c>
      <c r="E39" s="35"/>
      <c r="F39" s="35"/>
      <c r="G39" s="35"/>
      <c r="H39" s="95"/>
      <c r="I39" s="95"/>
      <c r="J39" s="147"/>
    </row>
    <row r="40" spans="1:10" s="81" customFormat="1">
      <c r="A40" s="114" t="s">
        <v>475</v>
      </c>
      <c r="B40" s="118" t="s">
        <v>476</v>
      </c>
      <c r="C40" s="80"/>
      <c r="D40" s="79"/>
      <c r="E40" s="79">
        <v>4</v>
      </c>
      <c r="F40" s="79">
        <v>0</v>
      </c>
      <c r="G40" s="79">
        <v>3</v>
      </c>
      <c r="H40" s="129">
        <f>+H33+H34+H35+H36+H37+H38+H39</f>
        <v>-2123449</v>
      </c>
      <c r="I40" s="129">
        <f>+I33+I34+I35+I36+I37+I38+I39</f>
        <v>981709</v>
      </c>
      <c r="J40" s="147"/>
    </row>
    <row r="41" spans="1:10" s="81" customFormat="1">
      <c r="A41" s="114" t="s">
        <v>477</v>
      </c>
      <c r="B41" s="118" t="s">
        <v>478</v>
      </c>
      <c r="C41" s="80"/>
      <c r="D41" s="79"/>
      <c r="E41" s="79">
        <v>4</v>
      </c>
      <c r="F41" s="79">
        <v>0</v>
      </c>
      <c r="G41" s="79">
        <v>4</v>
      </c>
      <c r="H41" s="129">
        <f>+H23+H32+H40</f>
        <v>4052448</v>
      </c>
      <c r="I41" s="129">
        <f>+I23+I32+I40</f>
        <v>8731629</v>
      </c>
      <c r="J41" s="147"/>
    </row>
    <row r="42" spans="1:10">
      <c r="A42" s="35"/>
      <c r="B42" s="37" t="s">
        <v>479</v>
      </c>
      <c r="C42" s="36"/>
      <c r="D42" s="35"/>
      <c r="E42" s="35"/>
      <c r="F42" s="35"/>
      <c r="G42" s="35"/>
      <c r="H42" s="95"/>
      <c r="I42" s="95"/>
      <c r="J42" s="147"/>
    </row>
    <row r="43" spans="1:10" s="81" customFormat="1">
      <c r="A43" s="114" t="s">
        <v>480</v>
      </c>
      <c r="B43" s="118" t="s">
        <v>481</v>
      </c>
      <c r="C43" s="80"/>
      <c r="D43" s="79"/>
      <c r="E43" s="79">
        <v>4</v>
      </c>
      <c r="F43" s="79">
        <v>0</v>
      </c>
      <c r="G43" s="79">
        <v>5</v>
      </c>
      <c r="H43" s="129">
        <f>+H44+H45+H46+H47+H48+H49</f>
        <v>3830466</v>
      </c>
      <c r="I43" s="129">
        <f>+I44+I45+I46+I47+I48+I49</f>
        <v>869255</v>
      </c>
      <c r="J43" s="147"/>
    </row>
    <row r="44" spans="1:10">
      <c r="A44" s="35" t="s">
        <v>482</v>
      </c>
      <c r="B44" s="37" t="s">
        <v>483</v>
      </c>
      <c r="C44" s="36"/>
      <c r="D44" s="35" t="s">
        <v>445</v>
      </c>
      <c r="E44" s="35">
        <v>4</v>
      </c>
      <c r="F44" s="35">
        <v>0</v>
      </c>
      <c r="G44" s="35">
        <v>6</v>
      </c>
      <c r="H44" s="95">
        <v>2354195</v>
      </c>
      <c r="I44" s="95">
        <v>296503</v>
      </c>
      <c r="J44" s="147"/>
    </row>
    <row r="45" spans="1:10">
      <c r="A45" s="35" t="s">
        <v>484</v>
      </c>
      <c r="B45" s="37" t="s">
        <v>485</v>
      </c>
      <c r="C45" s="36"/>
      <c r="D45" s="35" t="s">
        <v>445</v>
      </c>
      <c r="E45" s="35">
        <v>4</v>
      </c>
      <c r="F45" s="35">
        <v>0</v>
      </c>
      <c r="G45" s="35">
        <v>7</v>
      </c>
      <c r="H45" s="95">
        <v>1463870</v>
      </c>
      <c r="I45" s="95">
        <v>556768</v>
      </c>
      <c r="J45" s="147"/>
    </row>
    <row r="46" spans="1:10">
      <c r="A46" s="35" t="s">
        <v>486</v>
      </c>
      <c r="B46" s="37" t="s">
        <v>487</v>
      </c>
      <c r="C46" s="36"/>
      <c r="D46" s="35" t="s">
        <v>445</v>
      </c>
      <c r="E46" s="35">
        <v>4</v>
      </c>
      <c r="F46" s="35">
        <v>0</v>
      </c>
      <c r="G46" s="35">
        <v>8</v>
      </c>
      <c r="H46" s="95"/>
      <c r="I46" s="95"/>
      <c r="J46" s="147"/>
    </row>
    <row r="47" spans="1:10">
      <c r="A47" s="35" t="s">
        <v>488</v>
      </c>
      <c r="B47" s="37" t="s">
        <v>489</v>
      </c>
      <c r="C47" s="36"/>
      <c r="D47" s="35" t="s">
        <v>445</v>
      </c>
      <c r="E47" s="35">
        <v>4</v>
      </c>
      <c r="F47" s="35">
        <v>0</v>
      </c>
      <c r="G47" s="35">
        <v>9</v>
      </c>
      <c r="H47" s="95"/>
      <c r="I47" s="95"/>
      <c r="J47" s="147"/>
    </row>
    <row r="48" spans="1:10">
      <c r="A48" s="35" t="s">
        <v>490</v>
      </c>
      <c r="B48" s="37" t="s">
        <v>491</v>
      </c>
      <c r="C48" s="36"/>
      <c r="D48" s="35" t="s">
        <v>445</v>
      </c>
      <c r="E48" s="35">
        <v>4</v>
      </c>
      <c r="F48" s="35">
        <v>1</v>
      </c>
      <c r="G48" s="35">
        <v>0</v>
      </c>
      <c r="H48" s="95"/>
      <c r="I48" s="95"/>
      <c r="J48" s="147"/>
    </row>
    <row r="49" spans="1:10" ht="25.5">
      <c r="A49" s="35" t="s">
        <v>492</v>
      </c>
      <c r="B49" s="37" t="s">
        <v>493</v>
      </c>
      <c r="C49" s="36"/>
      <c r="D49" s="35" t="s">
        <v>445</v>
      </c>
      <c r="E49" s="35">
        <v>4</v>
      </c>
      <c r="F49" s="35">
        <v>1</v>
      </c>
      <c r="G49" s="35">
        <v>1</v>
      </c>
      <c r="H49" s="95">
        <v>12401</v>
      </c>
      <c r="I49" s="95">
        <v>15984</v>
      </c>
      <c r="J49" s="147"/>
    </row>
    <row r="50" spans="1:10" s="81" customFormat="1">
      <c r="A50" s="114" t="s">
        <v>494</v>
      </c>
      <c r="B50" s="118" t="s">
        <v>495</v>
      </c>
      <c r="C50" s="80"/>
      <c r="D50" s="79"/>
      <c r="E50" s="79">
        <v>4</v>
      </c>
      <c r="F50" s="79">
        <v>1</v>
      </c>
      <c r="G50" s="79">
        <v>2</v>
      </c>
      <c r="H50" s="129">
        <f>+H51+H52+H53+H54</f>
        <v>7809353</v>
      </c>
      <c r="I50" s="129">
        <f>+I51+I52+I53+I54</f>
        <v>6568657</v>
      </c>
      <c r="J50" s="147"/>
    </row>
    <row r="51" spans="1:10">
      <c r="A51" s="35" t="s">
        <v>496</v>
      </c>
      <c r="B51" s="37" t="s">
        <v>497</v>
      </c>
      <c r="C51" s="36"/>
      <c r="D51" s="35" t="s">
        <v>498</v>
      </c>
      <c r="E51" s="35">
        <v>4</v>
      </c>
      <c r="F51" s="35">
        <v>1</v>
      </c>
      <c r="G51" s="35">
        <v>3</v>
      </c>
      <c r="H51" s="95">
        <v>4128000</v>
      </c>
      <c r="I51" s="95">
        <v>331510</v>
      </c>
      <c r="J51" s="147"/>
    </row>
    <row r="52" spans="1:10">
      <c r="A52" s="35" t="s">
        <v>499</v>
      </c>
      <c r="B52" s="37" t="s">
        <v>500</v>
      </c>
      <c r="C52" s="36"/>
      <c r="D52" s="35" t="s">
        <v>498</v>
      </c>
      <c r="E52" s="35">
        <v>4</v>
      </c>
      <c r="F52" s="35">
        <v>1</v>
      </c>
      <c r="G52" s="35">
        <v>4</v>
      </c>
      <c r="H52" s="95">
        <v>986143</v>
      </c>
      <c r="I52" s="95">
        <v>1900008</v>
      </c>
      <c r="J52" s="147"/>
    </row>
    <row r="53" spans="1:10">
      <c r="A53" s="35" t="s">
        <v>501</v>
      </c>
      <c r="B53" s="37" t="s">
        <v>502</v>
      </c>
      <c r="C53" s="36"/>
      <c r="D53" s="35" t="s">
        <v>498</v>
      </c>
      <c r="E53" s="35">
        <v>4</v>
      </c>
      <c r="F53" s="35">
        <v>1</v>
      </c>
      <c r="G53" s="35">
        <v>5</v>
      </c>
      <c r="H53" s="95">
        <v>2695210</v>
      </c>
      <c r="I53" s="95">
        <v>4058254</v>
      </c>
      <c r="J53" s="147"/>
    </row>
    <row r="54" spans="1:10" ht="25.5">
      <c r="A54" s="35" t="s">
        <v>503</v>
      </c>
      <c r="B54" s="37" t="s">
        <v>504</v>
      </c>
      <c r="C54" s="36"/>
      <c r="D54" s="35" t="s">
        <v>498</v>
      </c>
      <c r="E54" s="35">
        <v>4</v>
      </c>
      <c r="F54" s="35">
        <v>1</v>
      </c>
      <c r="G54" s="35">
        <v>6</v>
      </c>
      <c r="H54" s="95"/>
      <c r="I54" s="95">
        <v>278885</v>
      </c>
      <c r="J54" s="147"/>
    </row>
    <row r="55" spans="1:10" s="81" customFormat="1">
      <c r="A55" s="114">
        <v>31</v>
      </c>
      <c r="B55" s="118" t="s">
        <v>505</v>
      </c>
      <c r="C55" s="80"/>
      <c r="D55" s="79"/>
      <c r="E55" s="79">
        <v>4</v>
      </c>
      <c r="F55" s="79">
        <v>1</v>
      </c>
      <c r="G55" s="79">
        <v>7</v>
      </c>
      <c r="H55" s="129">
        <v>0</v>
      </c>
      <c r="I55" s="129"/>
      <c r="J55" s="147"/>
    </row>
    <row r="56" spans="1:10" s="81" customFormat="1">
      <c r="A56" s="114" t="s">
        <v>506</v>
      </c>
      <c r="B56" s="118" t="s">
        <v>507</v>
      </c>
      <c r="C56" s="80"/>
      <c r="D56" s="79"/>
      <c r="E56" s="79">
        <v>4</v>
      </c>
      <c r="F56" s="79">
        <v>1</v>
      </c>
      <c r="G56" s="79">
        <v>8</v>
      </c>
      <c r="H56" s="129">
        <f>+H50-H43</f>
        <v>3978887</v>
      </c>
      <c r="I56" s="129">
        <f>+I50-I43</f>
        <v>5699402</v>
      </c>
      <c r="J56" s="147"/>
    </row>
    <row r="57" spans="1:10" ht="25.5">
      <c r="A57" s="35"/>
      <c r="B57" s="37" t="s">
        <v>508</v>
      </c>
      <c r="C57" s="36"/>
      <c r="D57" s="35"/>
      <c r="E57" s="35"/>
      <c r="F57" s="35"/>
      <c r="G57" s="35"/>
      <c r="H57" s="95"/>
      <c r="I57" s="95"/>
      <c r="J57" s="147"/>
    </row>
    <row r="58" spans="1:10" s="81" customFormat="1">
      <c r="A58" s="114" t="s">
        <v>509</v>
      </c>
      <c r="B58" s="118" t="s">
        <v>510</v>
      </c>
      <c r="C58" s="80"/>
      <c r="D58" s="79"/>
      <c r="E58" s="79">
        <v>4</v>
      </c>
      <c r="F58" s="79">
        <v>1</v>
      </c>
      <c r="G58" s="79">
        <v>9</v>
      </c>
      <c r="H58" s="129">
        <f>+H59+H60+H61+H62</f>
        <v>25828545</v>
      </c>
      <c r="I58" s="129">
        <f>+I59+I60+I61+I62</f>
        <v>850000</v>
      </c>
      <c r="J58" s="147"/>
    </row>
    <row r="59" spans="1:10">
      <c r="A59" s="35" t="s">
        <v>511</v>
      </c>
      <c r="B59" s="37" t="s">
        <v>512</v>
      </c>
      <c r="C59" s="36"/>
      <c r="D59" s="35" t="s">
        <v>445</v>
      </c>
      <c r="E59" s="35">
        <v>4</v>
      </c>
      <c r="F59" s="35">
        <v>2</v>
      </c>
      <c r="G59" s="35">
        <v>0</v>
      </c>
      <c r="H59" s="95">
        <v>178545</v>
      </c>
      <c r="I59" s="95"/>
      <c r="J59" s="147"/>
    </row>
    <row r="60" spans="1:10">
      <c r="A60" s="35" t="s">
        <v>513</v>
      </c>
      <c r="B60" s="37" t="s">
        <v>514</v>
      </c>
      <c r="C60" s="36"/>
      <c r="D60" s="35" t="s">
        <v>445</v>
      </c>
      <c r="E60" s="35">
        <v>4</v>
      </c>
      <c r="F60" s="35">
        <v>2</v>
      </c>
      <c r="G60" s="35">
        <v>1</v>
      </c>
      <c r="H60" s="95">
        <v>18200000</v>
      </c>
      <c r="I60" s="95"/>
      <c r="J60" s="147"/>
    </row>
    <row r="61" spans="1:10">
      <c r="A61" s="35" t="s">
        <v>515</v>
      </c>
      <c r="B61" s="37" t="s">
        <v>516</v>
      </c>
      <c r="C61" s="36"/>
      <c r="D61" s="35" t="s">
        <v>445</v>
      </c>
      <c r="E61" s="35">
        <v>4</v>
      </c>
      <c r="F61" s="35">
        <v>2</v>
      </c>
      <c r="G61" s="35">
        <v>2</v>
      </c>
      <c r="H61" s="95">
        <v>7100000</v>
      </c>
      <c r="I61" s="95">
        <v>850000</v>
      </c>
      <c r="J61" s="147"/>
    </row>
    <row r="62" spans="1:10" ht="25.5">
      <c r="A62" s="35" t="s">
        <v>517</v>
      </c>
      <c r="B62" s="37" t="s">
        <v>518</v>
      </c>
      <c r="C62" s="36"/>
      <c r="D62" s="35" t="s">
        <v>445</v>
      </c>
      <c r="E62" s="35">
        <v>4</v>
      </c>
      <c r="F62" s="35">
        <v>2</v>
      </c>
      <c r="G62" s="35">
        <v>3</v>
      </c>
      <c r="H62" s="95">
        <v>350000</v>
      </c>
      <c r="I62" s="95"/>
      <c r="J62" s="147"/>
    </row>
    <row r="63" spans="1:10" s="81" customFormat="1">
      <c r="A63" s="114" t="s">
        <v>519</v>
      </c>
      <c r="B63" s="118" t="s">
        <v>520</v>
      </c>
      <c r="C63" s="80"/>
      <c r="D63" s="79"/>
      <c r="E63" s="79">
        <v>4</v>
      </c>
      <c r="F63" s="79">
        <v>2</v>
      </c>
      <c r="G63" s="79">
        <v>4</v>
      </c>
      <c r="H63" s="129">
        <f>+H64+H65+H66+H67+H68+H69</f>
        <v>25878289</v>
      </c>
      <c r="I63" s="129">
        <f>+I64+I65+I66+I67+I68+I69</f>
        <v>3903565</v>
      </c>
      <c r="J63" s="147"/>
    </row>
    <row r="64" spans="1:10">
      <c r="A64" s="35" t="s">
        <v>521</v>
      </c>
      <c r="B64" s="37" t="s">
        <v>522</v>
      </c>
      <c r="C64" s="36"/>
      <c r="D64" s="35" t="s">
        <v>498</v>
      </c>
      <c r="E64" s="35">
        <v>4</v>
      </c>
      <c r="F64" s="35">
        <v>2</v>
      </c>
      <c r="G64" s="35">
        <v>5</v>
      </c>
      <c r="H64" s="95"/>
      <c r="I64" s="95"/>
      <c r="J64" s="147"/>
    </row>
    <row r="65" spans="1:10">
      <c r="A65" s="35" t="s">
        <v>523</v>
      </c>
      <c r="B65" s="37" t="s">
        <v>524</v>
      </c>
      <c r="C65" s="36"/>
      <c r="D65" s="35" t="s">
        <v>498</v>
      </c>
      <c r="E65" s="35">
        <v>4</v>
      </c>
      <c r="F65" s="35">
        <v>2</v>
      </c>
      <c r="G65" s="35">
        <v>6</v>
      </c>
      <c r="H65" s="95">
        <v>21529171</v>
      </c>
      <c r="I65" s="95">
        <v>1778423</v>
      </c>
      <c r="J65" s="147"/>
    </row>
    <row r="66" spans="1:10">
      <c r="A66" s="35" t="s">
        <v>525</v>
      </c>
      <c r="B66" s="37" t="s">
        <v>526</v>
      </c>
      <c r="C66" s="36"/>
      <c r="D66" s="35" t="s">
        <v>498</v>
      </c>
      <c r="E66" s="35">
        <v>4</v>
      </c>
      <c r="F66" s="35">
        <v>2</v>
      </c>
      <c r="G66" s="35">
        <v>7</v>
      </c>
      <c r="H66" s="95">
        <v>3962124</v>
      </c>
      <c r="I66" s="95">
        <v>1296301</v>
      </c>
      <c r="J66" s="147"/>
    </row>
    <row r="67" spans="1:10">
      <c r="A67" s="35" t="s">
        <v>527</v>
      </c>
      <c r="B67" s="37" t="s">
        <v>528</v>
      </c>
      <c r="C67" s="36"/>
      <c r="D67" s="35" t="s">
        <v>498</v>
      </c>
      <c r="E67" s="35">
        <v>4</v>
      </c>
      <c r="F67" s="35">
        <v>2</v>
      </c>
      <c r="G67" s="35">
        <v>8</v>
      </c>
      <c r="H67" s="95"/>
      <c r="I67" s="95">
        <v>528841</v>
      </c>
      <c r="J67" s="147"/>
    </row>
    <row r="68" spans="1:10">
      <c r="A68" s="35" t="s">
        <v>529</v>
      </c>
      <c r="B68" s="37" t="s">
        <v>530</v>
      </c>
      <c r="C68" s="36"/>
      <c r="D68" s="35" t="s">
        <v>498</v>
      </c>
      <c r="E68" s="35">
        <v>4</v>
      </c>
      <c r="F68" s="35">
        <v>2</v>
      </c>
      <c r="G68" s="35">
        <v>9</v>
      </c>
      <c r="H68" s="95"/>
      <c r="I68" s="95"/>
      <c r="J68" s="147"/>
    </row>
    <row r="69" spans="1:10" ht="25.5">
      <c r="A69" s="35" t="s">
        <v>531</v>
      </c>
      <c r="B69" s="37" t="s">
        <v>532</v>
      </c>
      <c r="C69" s="36"/>
      <c r="D69" s="35" t="s">
        <v>498</v>
      </c>
      <c r="E69" s="35">
        <v>4</v>
      </c>
      <c r="F69" s="35">
        <v>3</v>
      </c>
      <c r="G69" s="35">
        <v>0</v>
      </c>
      <c r="H69" s="95">
        <v>386994</v>
      </c>
      <c r="I69" s="95">
        <v>300000</v>
      </c>
      <c r="J69" s="147"/>
    </row>
    <row r="70" spans="1:10" s="81" customFormat="1">
      <c r="A70" s="114" t="s">
        <v>533</v>
      </c>
      <c r="B70" s="118" t="s">
        <v>534</v>
      </c>
      <c r="C70" s="80"/>
      <c r="D70" s="79"/>
      <c r="E70" s="79">
        <v>4</v>
      </c>
      <c r="F70" s="79">
        <v>3</v>
      </c>
      <c r="G70" s="79">
        <v>1</v>
      </c>
      <c r="H70" s="129"/>
      <c r="I70" s="129"/>
      <c r="J70" s="147"/>
    </row>
    <row r="71" spans="1:10" s="81" customFormat="1">
      <c r="A71" s="114" t="s">
        <v>535</v>
      </c>
      <c r="B71" s="118" t="s">
        <v>536</v>
      </c>
      <c r="C71" s="80"/>
      <c r="D71" s="79"/>
      <c r="E71" s="79">
        <v>4</v>
      </c>
      <c r="F71" s="79">
        <v>3</v>
      </c>
      <c r="G71" s="79">
        <v>2</v>
      </c>
      <c r="H71" s="129">
        <f>+H63-H58</f>
        <v>49744</v>
      </c>
      <c r="I71" s="129">
        <f>+I63-I58</f>
        <v>3053565</v>
      </c>
      <c r="J71" s="147"/>
    </row>
    <row r="72" spans="1:10" s="81" customFormat="1">
      <c r="A72" s="114" t="s">
        <v>537</v>
      </c>
      <c r="B72" s="82" t="s">
        <v>538</v>
      </c>
      <c r="C72" s="80"/>
      <c r="D72" s="79"/>
      <c r="E72" s="79">
        <v>4</v>
      </c>
      <c r="F72" s="79">
        <v>3</v>
      </c>
      <c r="G72" s="79">
        <v>3</v>
      </c>
      <c r="H72" s="129">
        <f>+H41+H55+H70</f>
        <v>4052448</v>
      </c>
      <c r="I72" s="129">
        <f>+I41+I55+I70</f>
        <v>8731629</v>
      </c>
      <c r="J72" s="147"/>
    </row>
    <row r="73" spans="1:10" s="81" customFormat="1">
      <c r="A73" s="114" t="s">
        <v>539</v>
      </c>
      <c r="B73" s="82" t="s">
        <v>540</v>
      </c>
      <c r="C73" s="80"/>
      <c r="D73" s="79"/>
      <c r="E73" s="79">
        <v>4</v>
      </c>
      <c r="F73" s="79">
        <v>3</v>
      </c>
      <c r="G73" s="79">
        <v>4</v>
      </c>
      <c r="H73" s="129">
        <f>+H56+H71</f>
        <v>4028631</v>
      </c>
      <c r="I73" s="129">
        <f>+I56+I71</f>
        <v>8752967</v>
      </c>
      <c r="J73" s="147"/>
    </row>
    <row r="74" spans="1:10" s="81" customFormat="1">
      <c r="A74" s="114" t="s">
        <v>541</v>
      </c>
      <c r="B74" s="82" t="s">
        <v>542</v>
      </c>
      <c r="C74" s="80"/>
      <c r="D74" s="79"/>
      <c r="E74" s="79">
        <v>4</v>
      </c>
      <c r="F74" s="79">
        <v>3</v>
      </c>
      <c r="G74" s="79">
        <v>5</v>
      </c>
      <c r="H74" s="130">
        <v>23817</v>
      </c>
      <c r="I74" s="130"/>
      <c r="J74" s="147"/>
    </row>
    <row r="75" spans="1:10" s="81" customFormat="1">
      <c r="A75" s="114" t="s">
        <v>543</v>
      </c>
      <c r="B75" s="82" t="s">
        <v>544</v>
      </c>
      <c r="C75" s="80"/>
      <c r="D75" s="79"/>
      <c r="E75" s="79">
        <v>4</v>
      </c>
      <c r="F75" s="79">
        <v>3</v>
      </c>
      <c r="G75" s="79">
        <v>6</v>
      </c>
      <c r="H75" s="130"/>
      <c r="I75" s="130">
        <v>21338</v>
      </c>
      <c r="J75" s="147"/>
    </row>
    <row r="76" spans="1:10">
      <c r="A76" s="44" t="s">
        <v>545</v>
      </c>
      <c r="B76" s="37" t="s">
        <v>546</v>
      </c>
      <c r="C76" s="36"/>
      <c r="D76" s="35"/>
      <c r="E76" s="35">
        <v>4</v>
      </c>
      <c r="F76" s="35">
        <v>3</v>
      </c>
      <c r="G76" s="35">
        <v>7</v>
      </c>
      <c r="H76" s="95">
        <v>63659</v>
      </c>
      <c r="I76" s="95">
        <v>84997</v>
      </c>
      <c r="J76" s="147"/>
    </row>
    <row r="77" spans="1:10" ht="25.5">
      <c r="A77" s="44" t="s">
        <v>547</v>
      </c>
      <c r="B77" s="37" t="s">
        <v>548</v>
      </c>
      <c r="C77" s="36"/>
      <c r="D77" s="35" t="s">
        <v>445</v>
      </c>
      <c r="E77" s="35">
        <v>4</v>
      </c>
      <c r="F77" s="35">
        <v>3</v>
      </c>
      <c r="G77" s="35">
        <v>8</v>
      </c>
      <c r="H77" s="95"/>
      <c r="I77" s="95"/>
      <c r="J77" s="147"/>
    </row>
    <row r="78" spans="1:10" ht="25.5">
      <c r="A78" s="44" t="s">
        <v>549</v>
      </c>
      <c r="B78" s="37" t="s">
        <v>550</v>
      </c>
      <c r="C78" s="36"/>
      <c r="D78" s="35" t="s">
        <v>498</v>
      </c>
      <c r="E78" s="35">
        <v>4</v>
      </c>
      <c r="F78" s="35">
        <v>3</v>
      </c>
      <c r="G78" s="35">
        <v>9</v>
      </c>
      <c r="H78" s="95"/>
      <c r="I78" s="95"/>
      <c r="J78" s="147"/>
    </row>
    <row r="79" spans="1:10" ht="25.5">
      <c r="A79" s="44" t="s">
        <v>551</v>
      </c>
      <c r="B79" s="37" t="s">
        <v>552</v>
      </c>
      <c r="C79" s="36"/>
      <c r="D79" s="35"/>
      <c r="E79" s="35">
        <v>4</v>
      </c>
      <c r="F79" s="35">
        <v>4</v>
      </c>
      <c r="G79" s="35">
        <v>0</v>
      </c>
      <c r="H79" s="95">
        <v>87476</v>
      </c>
      <c r="I79" s="95">
        <v>120359</v>
      </c>
      <c r="J79" s="147"/>
    </row>
    <row r="80" spans="1:10">
      <c r="A80" s="25"/>
      <c r="B80" s="25"/>
      <c r="C80" s="25"/>
      <c r="D80" s="25"/>
      <c r="E80" s="25"/>
      <c r="F80" s="25"/>
      <c r="G80" s="25"/>
      <c r="H80" s="85"/>
      <c r="I80" s="85"/>
    </row>
    <row r="81" spans="1:9">
      <c r="A81" s="49" t="s">
        <v>655</v>
      </c>
      <c r="B81" s="50"/>
      <c r="I81" s="90" t="s">
        <v>232</v>
      </c>
    </row>
    <row r="82" spans="1:9">
      <c r="A82" s="49" t="s">
        <v>667</v>
      </c>
      <c r="B82" s="131"/>
      <c r="E82" s="51"/>
      <c r="F82" s="51"/>
      <c r="H82" s="90" t="s">
        <v>233</v>
      </c>
      <c r="I82" s="128" t="s">
        <v>657</v>
      </c>
    </row>
    <row r="84" spans="1:9">
      <c r="A84" s="25"/>
      <c r="B84" s="25"/>
      <c r="C84" s="25"/>
      <c r="D84" s="25"/>
      <c r="E84" s="25"/>
      <c r="F84" s="25"/>
      <c r="G84" s="25"/>
      <c r="H84" s="85"/>
      <c r="I84" s="85"/>
    </row>
    <row r="85" spans="1:9">
      <c r="A85" s="25"/>
      <c r="B85" s="25"/>
      <c r="C85" s="25"/>
      <c r="D85" s="25"/>
      <c r="E85" s="25"/>
      <c r="F85" s="25"/>
      <c r="G85" s="25"/>
      <c r="H85" s="85"/>
      <c r="I85" s="85"/>
    </row>
    <row r="86" spans="1:9">
      <c r="A86" s="25"/>
      <c r="B86" s="25"/>
      <c r="C86" s="25"/>
      <c r="D86" s="25"/>
      <c r="E86" s="25"/>
      <c r="F86" s="25"/>
      <c r="G86" s="25"/>
      <c r="H86" s="85"/>
      <c r="I86" s="85"/>
    </row>
    <row r="87" spans="1:9">
      <c r="A87" s="25"/>
      <c r="B87" s="25"/>
      <c r="C87" s="25"/>
      <c r="D87" s="25"/>
      <c r="E87" s="25"/>
      <c r="F87" s="25"/>
      <c r="G87" s="25"/>
      <c r="H87" s="85"/>
      <c r="I87" s="85"/>
    </row>
    <row r="88" spans="1:9">
      <c r="A88" s="25"/>
      <c r="B88" s="25"/>
      <c r="C88" s="25"/>
      <c r="D88" s="25"/>
      <c r="E88" s="25"/>
      <c r="F88" s="25"/>
      <c r="G88" s="25"/>
      <c r="H88" s="85"/>
      <c r="I88" s="85"/>
    </row>
    <row r="89" spans="1:9">
      <c r="A89" s="25"/>
      <c r="B89" s="25"/>
      <c r="C89" s="25"/>
      <c r="D89" s="25"/>
      <c r="E89" s="25"/>
      <c r="F89" s="25"/>
      <c r="G89" s="25"/>
      <c r="H89" s="85"/>
      <c r="I89" s="85"/>
    </row>
    <row r="90" spans="1:9">
      <c r="A90" s="25"/>
      <c r="B90" s="25"/>
      <c r="C90" s="25"/>
      <c r="D90" s="25"/>
      <c r="E90" s="25"/>
      <c r="F90" s="25"/>
      <c r="G90" s="25"/>
      <c r="H90" s="85"/>
      <c r="I90" s="85"/>
    </row>
    <row r="91" spans="1:9">
      <c r="A91" s="25"/>
      <c r="B91" s="25"/>
      <c r="C91" s="25"/>
      <c r="D91" s="25"/>
      <c r="E91" s="25"/>
      <c r="F91" s="25"/>
      <c r="G91" s="25"/>
      <c r="H91" s="85"/>
      <c r="I91" s="85"/>
    </row>
    <row r="92" spans="1:9">
      <c r="A92" s="25"/>
      <c r="B92" s="25"/>
      <c r="C92" s="25"/>
      <c r="D92" s="25"/>
      <c r="E92" s="25"/>
      <c r="F92" s="25"/>
      <c r="G92" s="25"/>
      <c r="H92" s="85"/>
      <c r="I92" s="85"/>
    </row>
    <row r="93" spans="1:9">
      <c r="A93" s="25"/>
      <c r="B93" s="25"/>
      <c r="C93" s="25"/>
      <c r="D93" s="25"/>
      <c r="E93" s="25"/>
      <c r="F93" s="25"/>
      <c r="G93" s="25"/>
      <c r="H93" s="85"/>
      <c r="I93" s="85"/>
    </row>
    <row r="94" spans="1:9">
      <c r="A94" s="25"/>
      <c r="B94" s="25"/>
      <c r="C94" s="25"/>
      <c r="D94" s="25"/>
      <c r="E94" s="25"/>
      <c r="F94" s="25"/>
      <c r="G94" s="25"/>
      <c r="H94" s="85"/>
      <c r="I94" s="85"/>
    </row>
    <row r="95" spans="1:9">
      <c r="A95" s="25"/>
      <c r="B95" s="25"/>
      <c r="C95" s="25"/>
      <c r="D95" s="25"/>
      <c r="E95" s="25"/>
      <c r="F95" s="25"/>
      <c r="G95" s="25"/>
      <c r="H95" s="85"/>
      <c r="I95" s="85"/>
    </row>
    <row r="96" spans="1:9">
      <c r="A96" s="25"/>
      <c r="B96" s="25"/>
      <c r="C96" s="25"/>
      <c r="D96" s="25"/>
      <c r="E96" s="25"/>
      <c r="F96" s="25"/>
      <c r="G96" s="25"/>
      <c r="H96" s="85"/>
      <c r="I96" s="85"/>
    </row>
    <row r="97" spans="1:9">
      <c r="A97" s="25"/>
      <c r="B97" s="25"/>
      <c r="C97" s="25"/>
      <c r="D97" s="25"/>
      <c r="E97" s="25"/>
      <c r="F97" s="25"/>
      <c r="G97" s="25"/>
      <c r="H97" s="85"/>
      <c r="I97" s="85"/>
    </row>
    <row r="98" spans="1:9">
      <c r="A98" s="25"/>
      <c r="B98" s="25"/>
      <c r="C98" s="25"/>
      <c r="D98" s="25"/>
      <c r="E98" s="25"/>
      <c r="F98" s="25"/>
      <c r="G98" s="25"/>
      <c r="H98" s="85"/>
      <c r="I98" s="85"/>
    </row>
    <row r="99" spans="1:9">
      <c r="A99" s="25"/>
      <c r="B99" s="25"/>
      <c r="C99" s="25"/>
      <c r="D99" s="25"/>
      <c r="E99" s="25"/>
      <c r="F99" s="25"/>
      <c r="G99" s="25"/>
      <c r="H99" s="85"/>
      <c r="I99" s="85"/>
    </row>
    <row r="100" spans="1:9">
      <c r="A100" s="25"/>
      <c r="B100" s="25"/>
      <c r="C100" s="25"/>
      <c r="D100" s="25"/>
      <c r="E100" s="25"/>
      <c r="F100" s="25"/>
      <c r="G100" s="25"/>
      <c r="H100" s="85"/>
      <c r="I100" s="85"/>
    </row>
    <row r="101" spans="1:9">
      <c r="A101" s="25"/>
      <c r="B101" s="25"/>
      <c r="C101" s="25"/>
      <c r="D101" s="25"/>
      <c r="E101" s="25"/>
      <c r="F101" s="25"/>
      <c r="G101" s="25"/>
      <c r="H101" s="85"/>
      <c r="I101" s="85"/>
    </row>
    <row r="102" spans="1:9">
      <c r="A102" s="25"/>
      <c r="B102" s="25"/>
      <c r="C102" s="25"/>
      <c r="D102" s="25"/>
      <c r="E102" s="25"/>
      <c r="F102" s="25"/>
      <c r="G102" s="25"/>
      <c r="H102" s="85"/>
      <c r="I102" s="85"/>
    </row>
    <row r="103" spans="1:9">
      <c r="A103" s="25"/>
      <c r="B103" s="25"/>
      <c r="C103" s="25"/>
      <c r="D103" s="25"/>
      <c r="E103" s="25"/>
      <c r="F103" s="25"/>
      <c r="G103" s="25"/>
      <c r="H103" s="85"/>
      <c r="I103" s="85"/>
    </row>
    <row r="104" spans="1:9">
      <c r="A104" s="25"/>
      <c r="B104" s="25"/>
      <c r="C104" s="25"/>
      <c r="D104" s="25"/>
      <c r="E104" s="25"/>
      <c r="F104" s="25"/>
      <c r="G104" s="25"/>
      <c r="H104" s="85"/>
      <c r="I104" s="85"/>
    </row>
    <row r="105" spans="1:9">
      <c r="A105" s="25"/>
      <c r="B105" s="25"/>
      <c r="C105" s="25"/>
      <c r="D105" s="25"/>
      <c r="E105" s="25"/>
      <c r="F105" s="25"/>
      <c r="G105" s="25"/>
      <c r="H105" s="85"/>
      <c r="I105" s="85"/>
    </row>
    <row r="106" spans="1:9">
      <c r="A106" s="25"/>
      <c r="B106" s="25"/>
      <c r="C106" s="25"/>
      <c r="D106" s="25"/>
      <c r="E106" s="25"/>
      <c r="F106" s="25"/>
      <c r="G106" s="25"/>
      <c r="H106" s="85"/>
      <c r="I106" s="85"/>
    </row>
    <row r="107" spans="1:9">
      <c r="A107" s="25"/>
      <c r="B107" s="25"/>
      <c r="C107" s="25"/>
      <c r="D107" s="25"/>
      <c r="E107" s="25"/>
      <c r="F107" s="25"/>
      <c r="G107" s="25"/>
      <c r="H107" s="85"/>
      <c r="I107" s="85"/>
    </row>
    <row r="108" spans="1:9">
      <c r="A108" s="25"/>
      <c r="B108" s="25"/>
      <c r="C108" s="25"/>
      <c r="D108" s="25"/>
      <c r="E108" s="25"/>
      <c r="F108" s="25"/>
      <c r="G108" s="25"/>
      <c r="H108" s="85"/>
      <c r="I108" s="85"/>
    </row>
    <row r="109" spans="1:9">
      <c r="A109" s="25"/>
      <c r="B109" s="25"/>
      <c r="C109" s="25"/>
      <c r="D109" s="25"/>
      <c r="E109" s="25"/>
      <c r="F109" s="25"/>
      <c r="G109" s="25"/>
      <c r="H109" s="85"/>
      <c r="I109" s="85"/>
    </row>
    <row r="110" spans="1:9">
      <c r="A110" s="25"/>
      <c r="B110" s="25"/>
      <c r="C110" s="25"/>
      <c r="D110" s="25"/>
      <c r="E110" s="25"/>
      <c r="F110" s="25"/>
      <c r="G110" s="25"/>
      <c r="H110" s="85"/>
      <c r="I110" s="85"/>
    </row>
    <row r="111" spans="1:9">
      <c r="A111" s="25"/>
      <c r="B111" s="25"/>
      <c r="C111" s="25"/>
      <c r="D111" s="25"/>
      <c r="E111" s="25"/>
      <c r="F111" s="25"/>
      <c r="G111" s="25"/>
      <c r="H111" s="85"/>
      <c r="I111" s="85"/>
    </row>
    <row r="112" spans="1:9">
      <c r="A112" s="25"/>
      <c r="B112" s="25"/>
      <c r="C112" s="25"/>
      <c r="D112" s="25"/>
      <c r="E112" s="25"/>
      <c r="F112" s="25"/>
      <c r="G112" s="25"/>
      <c r="H112" s="85"/>
      <c r="I112" s="85"/>
    </row>
    <row r="113" spans="1:9">
      <c r="A113" s="25"/>
      <c r="B113" s="25"/>
      <c r="C113" s="25"/>
      <c r="D113" s="25"/>
      <c r="E113" s="25"/>
      <c r="F113" s="25"/>
      <c r="G113" s="25"/>
      <c r="H113" s="85"/>
      <c r="I113" s="85"/>
    </row>
    <row r="114" spans="1:9">
      <c r="A114" s="25"/>
      <c r="B114" s="25"/>
      <c r="C114" s="25"/>
      <c r="D114" s="25"/>
      <c r="E114" s="25"/>
      <c r="F114" s="25"/>
      <c r="G114" s="25"/>
      <c r="H114" s="85"/>
      <c r="I114" s="85"/>
    </row>
    <row r="115" spans="1:9">
      <c r="A115" s="25"/>
      <c r="B115" s="25"/>
      <c r="C115" s="25"/>
      <c r="D115" s="25"/>
      <c r="E115" s="25"/>
      <c r="F115" s="25"/>
      <c r="G115" s="25"/>
      <c r="H115" s="85"/>
      <c r="I115" s="85"/>
    </row>
    <row r="116" spans="1:9">
      <c r="A116" s="25"/>
      <c r="B116" s="25"/>
      <c r="C116" s="25"/>
      <c r="D116" s="25"/>
      <c r="E116" s="25"/>
      <c r="F116" s="25"/>
      <c r="G116" s="25"/>
      <c r="H116" s="85"/>
      <c r="I116" s="85"/>
    </row>
    <row r="117" spans="1:9">
      <c r="A117" s="25"/>
      <c r="B117" s="25"/>
      <c r="C117" s="25"/>
      <c r="D117" s="25"/>
      <c r="E117" s="25"/>
      <c r="F117" s="25"/>
      <c r="G117" s="25"/>
      <c r="H117" s="85"/>
      <c r="I117" s="85"/>
    </row>
    <row r="118" spans="1:9">
      <c r="A118" s="25"/>
      <c r="B118" s="25"/>
      <c r="C118" s="25"/>
      <c r="D118" s="25"/>
      <c r="E118" s="25"/>
      <c r="F118" s="25"/>
      <c r="G118" s="25"/>
      <c r="H118" s="85"/>
      <c r="I118" s="85"/>
    </row>
    <row r="119" spans="1:9">
      <c r="A119" s="25"/>
      <c r="B119" s="25"/>
      <c r="C119" s="25"/>
      <c r="D119" s="25"/>
      <c r="E119" s="25"/>
      <c r="F119" s="25"/>
      <c r="G119" s="25"/>
      <c r="H119" s="85"/>
      <c r="I119" s="85"/>
    </row>
    <row r="120" spans="1:9">
      <c r="A120" s="25"/>
      <c r="B120" s="25"/>
      <c r="C120" s="25"/>
      <c r="D120" s="25"/>
      <c r="E120" s="25"/>
      <c r="F120" s="25"/>
      <c r="G120" s="25"/>
      <c r="H120" s="85"/>
      <c r="I120" s="85"/>
    </row>
    <row r="121" spans="1:9">
      <c r="A121" s="25"/>
      <c r="B121" s="25"/>
      <c r="C121" s="25"/>
      <c r="D121" s="25"/>
      <c r="E121" s="25"/>
      <c r="F121" s="25"/>
      <c r="G121" s="25"/>
      <c r="H121" s="85"/>
      <c r="I121" s="85"/>
    </row>
    <row r="122" spans="1:9">
      <c r="A122" s="25"/>
      <c r="B122" s="25"/>
      <c r="C122" s="25"/>
      <c r="D122" s="25"/>
      <c r="E122" s="25"/>
      <c r="F122" s="25"/>
      <c r="G122" s="25"/>
      <c r="H122" s="85"/>
      <c r="I122" s="85"/>
    </row>
    <row r="123" spans="1:9">
      <c r="A123" s="25"/>
      <c r="B123" s="25"/>
      <c r="C123" s="25"/>
      <c r="D123" s="25"/>
      <c r="E123" s="25"/>
      <c r="F123" s="25"/>
      <c r="G123" s="25"/>
      <c r="H123" s="85"/>
      <c r="I123" s="85"/>
    </row>
    <row r="124" spans="1:9">
      <c r="A124" s="25"/>
      <c r="B124" s="25"/>
      <c r="C124" s="25"/>
      <c r="D124" s="25"/>
      <c r="E124" s="25"/>
      <c r="F124" s="25"/>
      <c r="G124" s="25"/>
      <c r="H124" s="85"/>
      <c r="I124" s="85"/>
    </row>
    <row r="125" spans="1:9">
      <c r="A125" s="25"/>
      <c r="B125" s="25"/>
      <c r="C125" s="25"/>
      <c r="D125" s="25"/>
      <c r="E125" s="25"/>
      <c r="F125" s="25"/>
      <c r="G125" s="25"/>
      <c r="H125" s="85"/>
      <c r="I125" s="85"/>
    </row>
    <row r="126" spans="1:9">
      <c r="A126" s="25"/>
      <c r="B126" s="25"/>
      <c r="C126" s="25"/>
      <c r="D126" s="25"/>
      <c r="E126" s="25"/>
      <c r="F126" s="25"/>
      <c r="G126" s="25"/>
      <c r="H126" s="85"/>
      <c r="I126" s="85"/>
    </row>
    <row r="127" spans="1:9">
      <c r="A127" s="25"/>
      <c r="B127" s="25"/>
      <c r="C127" s="25"/>
      <c r="D127" s="25"/>
      <c r="E127" s="25"/>
      <c r="F127" s="25"/>
      <c r="G127" s="25"/>
      <c r="H127" s="85"/>
      <c r="I127" s="85"/>
    </row>
    <row r="128" spans="1:9">
      <c r="A128" s="25"/>
      <c r="B128" s="25"/>
      <c r="C128" s="25"/>
      <c r="D128" s="25"/>
      <c r="E128" s="25"/>
      <c r="F128" s="25"/>
      <c r="G128" s="25"/>
      <c r="H128" s="85"/>
      <c r="I128" s="85"/>
    </row>
    <row r="129" spans="1:9">
      <c r="A129" s="25"/>
      <c r="B129" s="25"/>
      <c r="C129" s="25"/>
      <c r="D129" s="25"/>
      <c r="E129" s="25"/>
      <c r="F129" s="25"/>
      <c r="G129" s="25"/>
      <c r="H129" s="85"/>
      <c r="I129" s="85"/>
    </row>
    <row r="130" spans="1:9">
      <c r="A130" s="25"/>
      <c r="B130" s="25"/>
      <c r="C130" s="25"/>
      <c r="D130" s="25"/>
      <c r="E130" s="25"/>
      <c r="F130" s="25"/>
      <c r="G130" s="25"/>
      <c r="H130" s="85"/>
      <c r="I130" s="85"/>
    </row>
  </sheetData>
  <mergeCells count="18">
    <mergeCell ref="E21:G21"/>
    <mergeCell ref="E22:G22"/>
    <mergeCell ref="A11:I11"/>
    <mergeCell ref="B13:H13"/>
    <mergeCell ref="A16:A20"/>
    <mergeCell ref="B16:B20"/>
    <mergeCell ref="C16:C20"/>
    <mergeCell ref="D16:D20"/>
    <mergeCell ref="E16:G20"/>
    <mergeCell ref="H16:I18"/>
    <mergeCell ref="H19:H20"/>
    <mergeCell ref="I19:I20"/>
    <mergeCell ref="A10:I10"/>
    <mergeCell ref="B3:I3"/>
    <mergeCell ref="B4:I4"/>
    <mergeCell ref="B5:I5"/>
    <mergeCell ref="B6:I6"/>
    <mergeCell ref="B7:I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48"/>
  <sheetViews>
    <sheetView workbookViewId="0">
      <selection activeCell="B11" sqref="B11:H11"/>
    </sheetView>
  </sheetViews>
  <sheetFormatPr defaultRowHeight="15"/>
  <cols>
    <col min="1" max="1" width="15.28515625" style="32" customWidth="1"/>
    <col min="2" max="2" width="40.7109375" style="32" customWidth="1"/>
    <col min="3" max="3" width="9.140625" style="32"/>
    <col min="4" max="4" width="2.5703125" style="32" customWidth="1"/>
    <col min="5" max="6" width="2.85546875" style="32" customWidth="1"/>
    <col min="7" max="7" width="15.140625" style="32" customWidth="1"/>
    <col min="8" max="8" width="15.85546875" style="32" customWidth="1"/>
  </cols>
  <sheetData>
    <row r="1" spans="1:8">
      <c r="A1" s="25"/>
      <c r="B1" s="25"/>
      <c r="C1" s="25"/>
      <c r="D1" s="25"/>
      <c r="E1" s="25"/>
      <c r="F1" s="25"/>
      <c r="G1" s="25"/>
      <c r="H1" s="26" t="s">
        <v>1</v>
      </c>
    </row>
    <row r="2" spans="1:8">
      <c r="A2" s="25"/>
      <c r="B2" s="25"/>
      <c r="C2" s="25"/>
      <c r="D2" s="25"/>
      <c r="E2" s="25"/>
      <c r="F2" s="25"/>
      <c r="G2" s="25"/>
      <c r="H2" s="40" t="s">
        <v>555</v>
      </c>
    </row>
    <row r="3" spans="1:8">
      <c r="A3" s="28" t="s">
        <v>40</v>
      </c>
      <c r="B3" s="277" t="s">
        <v>685</v>
      </c>
      <c r="C3" s="277"/>
      <c r="D3" s="277"/>
      <c r="E3" s="277"/>
      <c r="F3" s="277"/>
      <c r="G3" s="277"/>
      <c r="H3" s="277"/>
    </row>
    <row r="4" spans="1:8">
      <c r="A4" s="28" t="s">
        <v>41</v>
      </c>
      <c r="B4" s="277" t="s">
        <v>673</v>
      </c>
      <c r="C4" s="277"/>
      <c r="D4" s="277"/>
      <c r="E4" s="277"/>
      <c r="F4" s="277"/>
      <c r="G4" s="277"/>
      <c r="H4" s="277"/>
    </row>
    <row r="5" spans="1:8">
      <c r="A5" s="28" t="s">
        <v>42</v>
      </c>
      <c r="B5" s="277" t="s">
        <v>684</v>
      </c>
      <c r="C5" s="277"/>
      <c r="D5" s="277"/>
      <c r="E5" s="277"/>
      <c r="F5" s="277"/>
      <c r="G5" s="277"/>
      <c r="H5" s="277"/>
    </row>
    <row r="6" spans="1:8">
      <c r="A6" s="28" t="s">
        <v>44</v>
      </c>
      <c r="B6" s="277" t="s">
        <v>686</v>
      </c>
      <c r="C6" s="277"/>
      <c r="D6" s="277"/>
      <c r="E6" s="277"/>
      <c r="F6" s="277"/>
      <c r="G6" s="277"/>
      <c r="H6" s="277"/>
    </row>
    <row r="7" spans="1:8">
      <c r="A7" s="25"/>
      <c r="B7" s="25"/>
      <c r="C7" s="25"/>
      <c r="D7" s="25"/>
      <c r="E7" s="25"/>
      <c r="F7" s="38"/>
      <c r="G7" s="38"/>
      <c r="H7" s="38"/>
    </row>
    <row r="8" spans="1:8">
      <c r="A8" s="25"/>
      <c r="B8" s="25"/>
      <c r="C8" s="25"/>
      <c r="D8" s="25"/>
      <c r="E8" s="25"/>
      <c r="F8" s="25"/>
      <c r="G8" s="25"/>
      <c r="H8" s="25"/>
    </row>
    <row r="9" spans="1:8" ht="15.75" thickBot="1">
      <c r="A9" s="278" t="s">
        <v>430</v>
      </c>
      <c r="B9" s="278"/>
      <c r="C9" s="278"/>
      <c r="D9" s="278"/>
      <c r="E9" s="278"/>
      <c r="F9" s="278"/>
      <c r="G9" s="278"/>
      <c r="H9" s="278"/>
    </row>
    <row r="10" spans="1:8" ht="16.5" thickTop="1" thickBot="1">
      <c r="A10" s="276" t="s">
        <v>556</v>
      </c>
      <c r="B10" s="276"/>
      <c r="C10" s="276"/>
      <c r="D10" s="276"/>
      <c r="E10" s="276"/>
      <c r="F10" s="276"/>
      <c r="G10" s="276"/>
      <c r="H10" s="276"/>
    </row>
    <row r="11" spans="1:8" ht="15.75" thickTop="1">
      <c r="B11" s="220" t="s">
        <v>687</v>
      </c>
      <c r="C11" s="220"/>
      <c r="D11" s="220"/>
      <c r="E11" s="220"/>
      <c r="F11" s="220"/>
      <c r="G11" s="220"/>
      <c r="H11" s="220"/>
    </row>
    <row r="12" spans="1:8">
      <c r="A12" s="25"/>
      <c r="B12" s="25"/>
      <c r="C12" s="25"/>
      <c r="D12" s="25"/>
      <c r="E12" s="25"/>
      <c r="F12" s="25"/>
      <c r="G12" s="25"/>
      <c r="H12" s="25"/>
    </row>
    <row r="13" spans="1:8">
      <c r="A13" s="25"/>
      <c r="B13" s="25"/>
      <c r="C13" s="25"/>
      <c r="D13" s="25"/>
      <c r="E13" s="25"/>
      <c r="F13" s="25"/>
      <c r="G13" s="25"/>
      <c r="H13" s="25"/>
    </row>
    <row r="14" spans="1:8">
      <c r="A14" s="25"/>
      <c r="B14" s="25"/>
      <c r="C14" s="25"/>
      <c r="D14" s="25"/>
      <c r="E14" s="25"/>
      <c r="F14" s="25"/>
      <c r="G14" s="25"/>
      <c r="H14" s="47" t="s">
        <v>557</v>
      </c>
    </row>
    <row r="15" spans="1:8">
      <c r="A15" s="169" t="s">
        <v>558</v>
      </c>
      <c r="B15" s="169" t="s">
        <v>434</v>
      </c>
      <c r="C15" s="169" t="s">
        <v>49</v>
      </c>
      <c r="D15" s="279" t="s">
        <v>436</v>
      </c>
      <c r="E15" s="280"/>
      <c r="F15" s="281"/>
      <c r="G15" s="271" t="s">
        <v>237</v>
      </c>
      <c r="H15" s="271"/>
    </row>
    <row r="16" spans="1:8">
      <c r="A16" s="170"/>
      <c r="B16" s="170"/>
      <c r="C16" s="170"/>
      <c r="D16" s="282"/>
      <c r="E16" s="283"/>
      <c r="F16" s="284"/>
      <c r="G16" s="271"/>
      <c r="H16" s="271"/>
    </row>
    <row r="17" spans="1:8">
      <c r="A17" s="170"/>
      <c r="B17" s="170"/>
      <c r="C17" s="170"/>
      <c r="D17" s="282"/>
      <c r="E17" s="283"/>
      <c r="F17" s="284"/>
      <c r="G17" s="271"/>
      <c r="H17" s="271"/>
    </row>
    <row r="18" spans="1:8">
      <c r="A18" s="170"/>
      <c r="B18" s="170"/>
      <c r="C18" s="170"/>
      <c r="D18" s="282"/>
      <c r="E18" s="283"/>
      <c r="F18" s="284"/>
      <c r="G18" s="169" t="s">
        <v>437</v>
      </c>
      <c r="H18" s="169" t="s">
        <v>438</v>
      </c>
    </row>
    <row r="19" spans="1:8">
      <c r="A19" s="171"/>
      <c r="B19" s="171"/>
      <c r="C19" s="171"/>
      <c r="D19" s="285"/>
      <c r="E19" s="286"/>
      <c r="F19" s="287"/>
      <c r="G19" s="171"/>
      <c r="H19" s="171"/>
    </row>
    <row r="20" spans="1:8">
      <c r="A20" s="35">
        <v>1</v>
      </c>
      <c r="B20" s="35">
        <v>2</v>
      </c>
      <c r="C20" s="35">
        <v>3</v>
      </c>
      <c r="D20" s="271">
        <v>4</v>
      </c>
      <c r="E20" s="271"/>
      <c r="F20" s="271"/>
      <c r="G20" s="35">
        <v>5</v>
      </c>
      <c r="H20" s="35">
        <v>6</v>
      </c>
    </row>
    <row r="21" spans="1:8" ht="25.5">
      <c r="A21" s="35" t="s">
        <v>559</v>
      </c>
      <c r="B21" s="37" t="s">
        <v>560</v>
      </c>
      <c r="C21" s="36"/>
      <c r="D21" s="271"/>
      <c r="E21" s="271"/>
      <c r="F21" s="271"/>
      <c r="G21" s="36"/>
      <c r="H21" s="36"/>
    </row>
    <row r="22" spans="1:8" ht="26.25">
      <c r="A22" s="44" t="s">
        <v>561</v>
      </c>
      <c r="B22" s="43" t="s">
        <v>562</v>
      </c>
      <c r="C22" s="36"/>
      <c r="D22" s="35">
        <v>3</v>
      </c>
      <c r="E22" s="35">
        <v>0</v>
      </c>
      <c r="F22" s="35">
        <v>1</v>
      </c>
      <c r="G22" s="36"/>
      <c r="H22" s="36"/>
    </row>
    <row r="23" spans="1:8">
      <c r="A23" s="35" t="s">
        <v>440</v>
      </c>
      <c r="B23" s="37" t="s">
        <v>563</v>
      </c>
      <c r="C23" s="36"/>
      <c r="D23" s="35">
        <v>3</v>
      </c>
      <c r="E23" s="35">
        <v>0</v>
      </c>
      <c r="F23" s="35">
        <v>2</v>
      </c>
      <c r="G23" s="36"/>
      <c r="H23" s="36"/>
    </row>
    <row r="24" spans="1:8">
      <c r="A24" s="35" t="s">
        <v>443</v>
      </c>
      <c r="B24" s="37" t="s">
        <v>564</v>
      </c>
      <c r="C24" s="36"/>
      <c r="D24" s="35">
        <v>3</v>
      </c>
      <c r="E24" s="35">
        <v>0</v>
      </c>
      <c r="F24" s="35">
        <v>3</v>
      </c>
      <c r="G24" s="36"/>
      <c r="H24" s="36"/>
    </row>
    <row r="25" spans="1:8">
      <c r="A25" s="35" t="s">
        <v>446</v>
      </c>
      <c r="B25" s="37" t="s">
        <v>565</v>
      </c>
      <c r="C25" s="36"/>
      <c r="D25" s="35">
        <v>3</v>
      </c>
      <c r="E25" s="35">
        <v>0</v>
      </c>
      <c r="F25" s="35">
        <v>4</v>
      </c>
      <c r="G25" s="36"/>
      <c r="H25" s="36"/>
    </row>
    <row r="26" spans="1:8" ht="26.25">
      <c r="A26" s="44" t="s">
        <v>566</v>
      </c>
      <c r="B26" s="43" t="s">
        <v>567</v>
      </c>
      <c r="C26" s="36"/>
      <c r="D26" s="35">
        <v>3</v>
      </c>
      <c r="E26" s="35">
        <v>0</v>
      </c>
      <c r="F26" s="35">
        <v>5</v>
      </c>
      <c r="G26" s="36"/>
      <c r="H26" s="36"/>
    </row>
    <row r="27" spans="1:8" ht="25.5">
      <c r="A27" s="35" t="s">
        <v>440</v>
      </c>
      <c r="B27" s="37" t="s">
        <v>568</v>
      </c>
      <c r="C27" s="36"/>
      <c r="D27" s="35">
        <v>3</v>
      </c>
      <c r="E27" s="35">
        <v>0</v>
      </c>
      <c r="F27" s="35">
        <v>6</v>
      </c>
      <c r="G27" s="36"/>
      <c r="H27" s="36"/>
    </row>
    <row r="28" spans="1:8" ht="25.5">
      <c r="A28" s="35" t="s">
        <v>443</v>
      </c>
      <c r="B28" s="37" t="s">
        <v>569</v>
      </c>
      <c r="C28" s="36"/>
      <c r="D28" s="35">
        <v>3</v>
      </c>
      <c r="E28" s="35">
        <v>0</v>
      </c>
      <c r="F28" s="35">
        <v>7</v>
      </c>
      <c r="G28" s="36"/>
      <c r="H28" s="36"/>
    </row>
    <row r="29" spans="1:8">
      <c r="A29" s="35" t="s">
        <v>446</v>
      </c>
      <c r="B29" s="37" t="s">
        <v>570</v>
      </c>
      <c r="C29" s="36"/>
      <c r="D29" s="35">
        <v>3</v>
      </c>
      <c r="E29" s="35">
        <v>0</v>
      </c>
      <c r="F29" s="35">
        <v>8</v>
      </c>
      <c r="G29" s="36"/>
      <c r="H29" s="36"/>
    </row>
    <row r="30" spans="1:8">
      <c r="A30" s="35" t="s">
        <v>449</v>
      </c>
      <c r="B30" s="37" t="s">
        <v>571</v>
      </c>
      <c r="C30" s="36"/>
      <c r="D30" s="35">
        <v>3</v>
      </c>
      <c r="E30" s="35">
        <v>0</v>
      </c>
      <c r="F30" s="35">
        <v>9</v>
      </c>
      <c r="G30" s="36"/>
      <c r="H30" s="36"/>
    </row>
    <row r="31" spans="1:8">
      <c r="A31" s="35" t="s">
        <v>451</v>
      </c>
      <c r="B31" s="37" t="s">
        <v>572</v>
      </c>
      <c r="C31" s="36"/>
      <c r="D31" s="35">
        <v>3</v>
      </c>
      <c r="E31" s="35">
        <v>1</v>
      </c>
      <c r="F31" s="35">
        <v>0</v>
      </c>
      <c r="G31" s="36"/>
      <c r="H31" s="36"/>
    </row>
    <row r="32" spans="1:8" ht="26.25">
      <c r="A32" s="44" t="s">
        <v>573</v>
      </c>
      <c r="B32" s="43" t="s">
        <v>574</v>
      </c>
      <c r="C32" s="36"/>
      <c r="D32" s="35">
        <v>3</v>
      </c>
      <c r="E32" s="35">
        <v>1</v>
      </c>
      <c r="F32" s="35">
        <v>1</v>
      </c>
      <c r="G32" s="36"/>
      <c r="H32" s="36"/>
    </row>
    <row r="33" spans="1:8" ht="26.25">
      <c r="A33" s="44" t="s">
        <v>575</v>
      </c>
      <c r="B33" s="43" t="s">
        <v>576</v>
      </c>
      <c r="C33" s="36"/>
      <c r="D33" s="35">
        <v>3</v>
      </c>
      <c r="E33" s="35">
        <v>1</v>
      </c>
      <c r="F33" s="35">
        <v>2</v>
      </c>
      <c r="G33" s="36"/>
      <c r="H33" s="36"/>
    </row>
    <row r="34" spans="1:8" ht="25.5">
      <c r="A34" s="35" t="s">
        <v>577</v>
      </c>
      <c r="B34" s="37" t="s">
        <v>578</v>
      </c>
      <c r="C34" s="36"/>
      <c r="D34" s="35"/>
      <c r="E34" s="35"/>
      <c r="F34" s="35"/>
      <c r="G34" s="36"/>
      <c r="H34" s="36"/>
    </row>
    <row r="35" spans="1:8" ht="26.25">
      <c r="A35" s="44" t="s">
        <v>561</v>
      </c>
      <c r="B35" s="43" t="s">
        <v>579</v>
      </c>
      <c r="C35" s="36"/>
      <c r="D35" s="35">
        <v>3</v>
      </c>
      <c r="E35" s="35">
        <v>1</v>
      </c>
      <c r="F35" s="35">
        <v>3</v>
      </c>
      <c r="G35" s="36"/>
      <c r="H35" s="36"/>
    </row>
    <row r="36" spans="1:8" ht="25.5">
      <c r="A36" s="35" t="s">
        <v>440</v>
      </c>
      <c r="B36" s="37" t="s">
        <v>483</v>
      </c>
      <c r="C36" s="36"/>
      <c r="D36" s="35">
        <v>3</v>
      </c>
      <c r="E36" s="35">
        <v>1</v>
      </c>
      <c r="F36" s="35">
        <v>4</v>
      </c>
      <c r="G36" s="36"/>
      <c r="H36" s="36"/>
    </row>
    <row r="37" spans="1:8">
      <c r="A37" s="35" t="s">
        <v>443</v>
      </c>
      <c r="B37" s="37" t="s">
        <v>485</v>
      </c>
      <c r="C37" s="36"/>
      <c r="D37" s="35">
        <v>3</v>
      </c>
      <c r="E37" s="35">
        <v>1</v>
      </c>
      <c r="F37" s="35">
        <v>5</v>
      </c>
      <c r="G37" s="36"/>
      <c r="H37" s="36"/>
    </row>
    <row r="38" spans="1:8">
      <c r="A38" s="35" t="s">
        <v>446</v>
      </c>
      <c r="B38" s="37" t="s">
        <v>487</v>
      </c>
      <c r="C38" s="36"/>
      <c r="D38" s="35">
        <v>3</v>
      </c>
      <c r="E38" s="35">
        <v>1</v>
      </c>
      <c r="F38" s="35">
        <v>6</v>
      </c>
      <c r="G38" s="36"/>
      <c r="H38" s="36"/>
    </row>
    <row r="39" spans="1:8">
      <c r="A39" s="35" t="s">
        <v>449</v>
      </c>
      <c r="B39" s="37" t="s">
        <v>489</v>
      </c>
      <c r="C39" s="36"/>
      <c r="D39" s="35">
        <v>3</v>
      </c>
      <c r="E39" s="35">
        <v>1</v>
      </c>
      <c r="F39" s="35">
        <v>7</v>
      </c>
      <c r="G39" s="36"/>
      <c r="H39" s="36"/>
    </row>
    <row r="40" spans="1:8">
      <c r="A40" s="35" t="s">
        <v>451</v>
      </c>
      <c r="B40" s="37" t="s">
        <v>491</v>
      </c>
      <c r="C40" s="36"/>
      <c r="D40" s="35">
        <v>3</v>
      </c>
      <c r="E40" s="35">
        <v>1</v>
      </c>
      <c r="F40" s="35">
        <v>8</v>
      </c>
      <c r="G40" s="36"/>
      <c r="H40" s="36"/>
    </row>
    <row r="41" spans="1:8" ht="25.5">
      <c r="A41" s="35" t="s">
        <v>453</v>
      </c>
      <c r="B41" s="37" t="s">
        <v>493</v>
      </c>
      <c r="C41" s="36"/>
      <c r="D41" s="35">
        <v>3</v>
      </c>
      <c r="E41" s="35">
        <v>1</v>
      </c>
      <c r="F41" s="35">
        <v>9</v>
      </c>
      <c r="G41" s="36"/>
      <c r="H41" s="36"/>
    </row>
    <row r="42" spans="1:8" ht="26.25">
      <c r="A42" s="44" t="s">
        <v>566</v>
      </c>
      <c r="B42" s="43" t="s">
        <v>580</v>
      </c>
      <c r="C42" s="36"/>
      <c r="D42" s="35">
        <v>3</v>
      </c>
      <c r="E42" s="35">
        <v>2</v>
      </c>
      <c r="F42" s="35">
        <v>0</v>
      </c>
      <c r="G42" s="36"/>
      <c r="H42" s="36"/>
    </row>
    <row r="43" spans="1:8" ht="25.5">
      <c r="A43" s="35" t="s">
        <v>440</v>
      </c>
      <c r="B43" s="37" t="s">
        <v>497</v>
      </c>
      <c r="C43" s="36"/>
      <c r="D43" s="35">
        <v>3</v>
      </c>
      <c r="E43" s="35">
        <v>2</v>
      </c>
      <c r="F43" s="35">
        <v>1</v>
      </c>
      <c r="G43" s="36"/>
      <c r="H43" s="36"/>
    </row>
    <row r="44" spans="1:8">
      <c r="A44" s="35" t="s">
        <v>443</v>
      </c>
      <c r="B44" s="37" t="s">
        <v>500</v>
      </c>
      <c r="C44" s="36"/>
      <c r="D44" s="35">
        <v>3</v>
      </c>
      <c r="E44" s="35">
        <v>2</v>
      </c>
      <c r="F44" s="35">
        <v>2</v>
      </c>
      <c r="G44" s="36"/>
      <c r="H44" s="36"/>
    </row>
    <row r="45" spans="1:8">
      <c r="A45" s="35" t="s">
        <v>446</v>
      </c>
      <c r="B45" s="37" t="s">
        <v>502</v>
      </c>
      <c r="C45" s="36"/>
      <c r="D45" s="35">
        <v>3</v>
      </c>
      <c r="E45" s="35">
        <v>2</v>
      </c>
      <c r="F45" s="35">
        <v>3</v>
      </c>
      <c r="G45" s="36"/>
      <c r="H45" s="36"/>
    </row>
    <row r="46" spans="1:8" ht="25.5">
      <c r="A46" s="35" t="s">
        <v>449</v>
      </c>
      <c r="B46" s="37" t="s">
        <v>504</v>
      </c>
      <c r="C46" s="36"/>
      <c r="D46" s="35">
        <v>3</v>
      </c>
      <c r="E46" s="35">
        <v>2</v>
      </c>
      <c r="F46" s="35">
        <v>4</v>
      </c>
      <c r="G46" s="36"/>
      <c r="H46" s="36"/>
    </row>
    <row r="47" spans="1:8" ht="26.25">
      <c r="A47" s="44" t="s">
        <v>573</v>
      </c>
      <c r="B47" s="43" t="s">
        <v>581</v>
      </c>
      <c r="C47" s="36"/>
      <c r="D47" s="35">
        <v>3</v>
      </c>
      <c r="E47" s="35">
        <v>2</v>
      </c>
      <c r="F47" s="35">
        <v>5</v>
      </c>
      <c r="G47" s="36"/>
      <c r="H47" s="36"/>
    </row>
    <row r="48" spans="1:8" ht="26.25">
      <c r="A48" s="44" t="s">
        <v>575</v>
      </c>
      <c r="B48" s="43" t="s">
        <v>582</v>
      </c>
      <c r="C48" s="36"/>
      <c r="D48" s="35">
        <v>3</v>
      </c>
      <c r="E48" s="35">
        <v>2</v>
      </c>
      <c r="F48" s="35">
        <v>6</v>
      </c>
      <c r="G48" s="36"/>
      <c r="H48" s="36"/>
    </row>
    <row r="49" spans="1:8" ht="25.5">
      <c r="A49" s="35" t="s">
        <v>583</v>
      </c>
      <c r="B49" s="37" t="s">
        <v>584</v>
      </c>
      <c r="C49" s="36"/>
      <c r="D49" s="35"/>
      <c r="E49" s="35"/>
      <c r="F49" s="37"/>
      <c r="G49" s="36"/>
      <c r="H49" s="36"/>
    </row>
    <row r="50" spans="1:8" ht="26.25">
      <c r="A50" s="44" t="s">
        <v>561</v>
      </c>
      <c r="B50" s="43" t="s">
        <v>585</v>
      </c>
      <c r="C50" s="36"/>
      <c r="D50" s="35">
        <v>3</v>
      </c>
      <c r="E50" s="35">
        <v>2</v>
      </c>
      <c r="F50" s="37">
        <v>7</v>
      </c>
      <c r="G50" s="36"/>
      <c r="H50" s="36"/>
    </row>
    <row r="51" spans="1:8">
      <c r="A51" s="35" t="s">
        <v>440</v>
      </c>
      <c r="B51" s="37" t="s">
        <v>512</v>
      </c>
      <c r="C51" s="36"/>
      <c r="D51" s="35">
        <v>3</v>
      </c>
      <c r="E51" s="35">
        <v>2</v>
      </c>
      <c r="F51" s="35">
        <v>8</v>
      </c>
      <c r="G51" s="36"/>
      <c r="H51" s="36"/>
    </row>
    <row r="52" spans="1:8">
      <c r="A52" s="35" t="s">
        <v>443</v>
      </c>
      <c r="B52" s="37" t="s">
        <v>514</v>
      </c>
      <c r="C52" s="36"/>
      <c r="D52" s="35">
        <v>3</v>
      </c>
      <c r="E52" s="35">
        <v>2</v>
      </c>
      <c r="F52" s="35">
        <v>9</v>
      </c>
      <c r="G52" s="36"/>
      <c r="H52" s="36"/>
    </row>
    <row r="53" spans="1:8">
      <c r="A53" s="35" t="s">
        <v>446</v>
      </c>
      <c r="B53" s="37" t="s">
        <v>516</v>
      </c>
      <c r="C53" s="36"/>
      <c r="D53" s="35">
        <v>3</v>
      </c>
      <c r="E53" s="35">
        <v>3</v>
      </c>
      <c r="F53" s="35">
        <v>0</v>
      </c>
      <c r="G53" s="36"/>
      <c r="H53" s="36"/>
    </row>
    <row r="54" spans="1:8" ht="25.5">
      <c r="A54" s="35" t="s">
        <v>449</v>
      </c>
      <c r="B54" s="37" t="s">
        <v>518</v>
      </c>
      <c r="C54" s="36"/>
      <c r="D54" s="35">
        <v>3</v>
      </c>
      <c r="E54" s="35">
        <v>3</v>
      </c>
      <c r="F54" s="35">
        <v>1</v>
      </c>
      <c r="G54" s="36"/>
      <c r="H54" s="36"/>
    </row>
    <row r="55" spans="1:8" ht="26.25">
      <c r="A55" s="44" t="s">
        <v>566</v>
      </c>
      <c r="B55" s="43" t="s">
        <v>586</v>
      </c>
      <c r="C55" s="36"/>
      <c r="D55" s="35">
        <v>3</v>
      </c>
      <c r="E55" s="35">
        <v>3</v>
      </c>
      <c r="F55" s="35">
        <v>2</v>
      </c>
      <c r="G55" s="36"/>
      <c r="H55" s="36"/>
    </row>
    <row r="56" spans="1:8">
      <c r="A56" s="35" t="s">
        <v>440</v>
      </c>
      <c r="B56" s="37" t="s">
        <v>522</v>
      </c>
      <c r="C56" s="36"/>
      <c r="D56" s="35">
        <v>3</v>
      </c>
      <c r="E56" s="35">
        <v>3</v>
      </c>
      <c r="F56" s="35">
        <v>3</v>
      </c>
      <c r="G56" s="36"/>
      <c r="H56" s="36"/>
    </row>
    <row r="57" spans="1:8">
      <c r="A57" s="35" t="s">
        <v>443</v>
      </c>
      <c r="B57" s="37" t="s">
        <v>524</v>
      </c>
      <c r="C57" s="36"/>
      <c r="D57" s="35">
        <v>3</v>
      </c>
      <c r="E57" s="35">
        <v>3</v>
      </c>
      <c r="F57" s="35">
        <v>4</v>
      </c>
      <c r="G57" s="36"/>
      <c r="H57" s="36"/>
    </row>
    <row r="58" spans="1:8">
      <c r="A58" s="35" t="s">
        <v>446</v>
      </c>
      <c r="B58" s="37" t="s">
        <v>526</v>
      </c>
      <c r="C58" s="36"/>
      <c r="D58" s="35">
        <v>3</v>
      </c>
      <c r="E58" s="35">
        <v>3</v>
      </c>
      <c r="F58" s="35">
        <v>5</v>
      </c>
      <c r="G58" s="36"/>
      <c r="H58" s="36"/>
    </row>
    <row r="59" spans="1:8">
      <c r="A59" s="35" t="s">
        <v>449</v>
      </c>
      <c r="B59" s="37" t="s">
        <v>528</v>
      </c>
      <c r="C59" s="36"/>
      <c r="D59" s="35">
        <v>3</v>
      </c>
      <c r="E59" s="35">
        <v>3</v>
      </c>
      <c r="F59" s="35">
        <v>6</v>
      </c>
      <c r="G59" s="36"/>
      <c r="H59" s="36"/>
    </row>
    <row r="60" spans="1:8">
      <c r="A60" s="35" t="s">
        <v>451</v>
      </c>
      <c r="B60" s="37" t="s">
        <v>530</v>
      </c>
      <c r="C60" s="36"/>
      <c r="D60" s="35">
        <v>3</v>
      </c>
      <c r="E60" s="35">
        <v>3</v>
      </c>
      <c r="F60" s="35">
        <v>7</v>
      </c>
      <c r="G60" s="36"/>
      <c r="H60" s="36"/>
    </row>
    <row r="61" spans="1:8" ht="25.5">
      <c r="A61" s="35" t="s">
        <v>453</v>
      </c>
      <c r="B61" s="37" t="s">
        <v>532</v>
      </c>
      <c r="C61" s="36"/>
      <c r="D61" s="35">
        <v>3</v>
      </c>
      <c r="E61" s="35">
        <v>3</v>
      </c>
      <c r="F61" s="35">
        <v>8</v>
      </c>
      <c r="G61" s="36"/>
      <c r="H61" s="36"/>
    </row>
    <row r="62" spans="1:8" ht="26.25">
      <c r="A62" s="44" t="s">
        <v>573</v>
      </c>
      <c r="B62" s="43" t="s">
        <v>587</v>
      </c>
      <c r="C62" s="36"/>
      <c r="D62" s="35">
        <v>3</v>
      </c>
      <c r="E62" s="35">
        <v>3</v>
      </c>
      <c r="F62" s="35">
        <v>9</v>
      </c>
      <c r="G62" s="36"/>
      <c r="H62" s="36"/>
    </row>
    <row r="63" spans="1:8" ht="26.25">
      <c r="A63" s="44" t="s">
        <v>575</v>
      </c>
      <c r="B63" s="43" t="s">
        <v>588</v>
      </c>
      <c r="C63" s="36"/>
      <c r="D63" s="35">
        <v>3</v>
      </c>
      <c r="E63" s="35">
        <v>4</v>
      </c>
      <c r="F63" s="35">
        <v>0</v>
      </c>
      <c r="G63" s="36"/>
      <c r="H63" s="36"/>
    </row>
    <row r="64" spans="1:8">
      <c r="A64" s="35" t="s">
        <v>589</v>
      </c>
      <c r="B64" s="37" t="s">
        <v>590</v>
      </c>
      <c r="C64" s="36"/>
      <c r="D64" s="35">
        <v>3</v>
      </c>
      <c r="E64" s="35">
        <v>4</v>
      </c>
      <c r="F64" s="35">
        <v>1</v>
      </c>
      <c r="G64" s="36"/>
      <c r="H64" s="36"/>
    </row>
    <row r="65" spans="1:8">
      <c r="A65" s="35" t="s">
        <v>591</v>
      </c>
      <c r="B65" s="37" t="s">
        <v>592</v>
      </c>
      <c r="C65" s="36"/>
      <c r="D65" s="35">
        <v>3</v>
      </c>
      <c r="E65" s="35">
        <v>4</v>
      </c>
      <c r="F65" s="35">
        <v>2</v>
      </c>
      <c r="G65" s="36"/>
      <c r="H65" s="36"/>
    </row>
    <row r="66" spans="1:8">
      <c r="A66" s="35" t="s">
        <v>593</v>
      </c>
      <c r="B66" s="37" t="s">
        <v>594</v>
      </c>
      <c r="C66" s="36"/>
      <c r="D66" s="35">
        <v>3</v>
      </c>
      <c r="E66" s="35">
        <v>4</v>
      </c>
      <c r="F66" s="35">
        <v>3</v>
      </c>
      <c r="G66" s="36"/>
      <c r="H66" s="36"/>
    </row>
    <row r="67" spans="1:8">
      <c r="A67" s="35" t="s">
        <v>595</v>
      </c>
      <c r="B67" s="37" t="s">
        <v>596</v>
      </c>
      <c r="C67" s="36"/>
      <c r="D67" s="35">
        <v>3</v>
      </c>
      <c r="E67" s="35">
        <v>4</v>
      </c>
      <c r="F67" s="35">
        <v>4</v>
      </c>
      <c r="G67" s="36"/>
      <c r="H67" s="36"/>
    </row>
    <row r="68" spans="1:8">
      <c r="A68" s="35" t="s">
        <v>597</v>
      </c>
      <c r="B68" s="37" t="s">
        <v>598</v>
      </c>
      <c r="C68" s="36"/>
      <c r="D68" s="35">
        <v>3</v>
      </c>
      <c r="E68" s="35">
        <v>4</v>
      </c>
      <c r="F68" s="35">
        <v>5</v>
      </c>
      <c r="G68" s="36"/>
      <c r="H68" s="36"/>
    </row>
    <row r="69" spans="1:8" ht="25.5">
      <c r="A69" s="35" t="s">
        <v>561</v>
      </c>
      <c r="B69" s="37" t="s">
        <v>599</v>
      </c>
      <c r="C69" s="36"/>
      <c r="D69" s="35">
        <v>3</v>
      </c>
      <c r="E69" s="35">
        <v>4</v>
      </c>
      <c r="F69" s="35">
        <v>6</v>
      </c>
      <c r="G69" s="36"/>
      <c r="H69" s="36"/>
    </row>
    <row r="70" spans="1:8" ht="25.5">
      <c r="A70" s="35" t="s">
        <v>600</v>
      </c>
      <c r="B70" s="37" t="s">
        <v>601</v>
      </c>
      <c r="C70" s="36"/>
      <c r="D70" s="35">
        <v>3</v>
      </c>
      <c r="E70" s="35">
        <v>4</v>
      </c>
      <c r="F70" s="35">
        <v>7</v>
      </c>
      <c r="G70" s="36"/>
      <c r="H70" s="36"/>
    </row>
    <row r="71" spans="1:8" ht="25.5">
      <c r="A71" s="35" t="s">
        <v>602</v>
      </c>
      <c r="B71" s="37" t="s">
        <v>603</v>
      </c>
      <c r="C71" s="36"/>
      <c r="D71" s="35">
        <v>3</v>
      </c>
      <c r="E71" s="35">
        <v>4</v>
      </c>
      <c r="F71" s="35">
        <v>8</v>
      </c>
      <c r="G71" s="36"/>
      <c r="H71" s="36"/>
    </row>
    <row r="72" spans="1:8">
      <c r="A72" s="25"/>
      <c r="B72" s="25"/>
      <c r="C72" s="25"/>
      <c r="D72" s="25"/>
      <c r="E72" s="25"/>
      <c r="F72" s="25"/>
      <c r="G72" s="25"/>
      <c r="H72" s="25"/>
    </row>
    <row r="73" spans="1:8">
      <c r="A73" s="53" t="s">
        <v>553</v>
      </c>
      <c r="B73" s="50" t="s">
        <v>604</v>
      </c>
      <c r="H73" s="32" t="s">
        <v>232</v>
      </c>
    </row>
    <row r="74" spans="1:8">
      <c r="A74" s="53" t="s">
        <v>554</v>
      </c>
      <c r="B74" s="50" t="s">
        <v>604</v>
      </c>
      <c r="G74" s="32" t="s">
        <v>605</v>
      </c>
      <c r="H74" s="52"/>
    </row>
    <row r="76" spans="1:8">
      <c r="A76" s="25"/>
      <c r="B76" s="25"/>
      <c r="C76" s="25"/>
      <c r="D76" s="25"/>
      <c r="E76" s="25"/>
      <c r="F76" s="25"/>
      <c r="G76" s="25"/>
      <c r="H76" s="25"/>
    </row>
    <row r="77" spans="1:8">
      <c r="A77" s="25"/>
      <c r="B77" s="25"/>
      <c r="C77" s="25"/>
      <c r="D77" s="25"/>
      <c r="E77" s="25"/>
      <c r="F77" s="25"/>
      <c r="G77" s="25"/>
      <c r="H77" s="25"/>
    </row>
    <row r="78" spans="1:8">
      <c r="A78" s="25"/>
      <c r="B78" s="25"/>
      <c r="C78" s="25"/>
      <c r="D78" s="25"/>
      <c r="E78" s="25"/>
      <c r="F78" s="25"/>
      <c r="G78" s="25"/>
      <c r="H78" s="25"/>
    </row>
    <row r="79" spans="1:8">
      <c r="A79" s="25"/>
      <c r="B79" s="25"/>
      <c r="C79" s="25"/>
      <c r="D79" s="25"/>
      <c r="E79" s="25"/>
      <c r="F79" s="25"/>
      <c r="G79" s="25"/>
      <c r="H79" s="25"/>
    </row>
    <row r="80" spans="1:8">
      <c r="A80" s="25"/>
      <c r="B80" s="25"/>
      <c r="C80" s="25"/>
      <c r="D80" s="25"/>
      <c r="E80" s="25"/>
      <c r="F80" s="25"/>
      <c r="G80" s="25"/>
      <c r="H80" s="25"/>
    </row>
    <row r="81" spans="1:8">
      <c r="A81" s="25"/>
      <c r="B81" s="25"/>
      <c r="C81" s="25"/>
      <c r="D81" s="25"/>
      <c r="E81" s="25"/>
      <c r="F81" s="25"/>
      <c r="G81" s="25"/>
      <c r="H81" s="25"/>
    </row>
    <row r="82" spans="1:8">
      <c r="A82" s="25"/>
      <c r="B82" s="25"/>
      <c r="C82" s="25"/>
      <c r="D82" s="25"/>
      <c r="E82" s="25"/>
      <c r="F82" s="25"/>
      <c r="G82" s="25"/>
      <c r="H82" s="25"/>
    </row>
    <row r="83" spans="1:8">
      <c r="A83" s="25"/>
      <c r="B83" s="25"/>
      <c r="C83" s="25"/>
      <c r="D83" s="25"/>
      <c r="E83" s="25"/>
      <c r="F83" s="25"/>
      <c r="G83" s="25"/>
      <c r="H83" s="25"/>
    </row>
    <row r="84" spans="1:8">
      <c r="A84" s="25"/>
      <c r="B84" s="25"/>
      <c r="C84" s="25"/>
      <c r="D84" s="25"/>
      <c r="E84" s="25"/>
      <c r="F84" s="25"/>
      <c r="G84" s="25"/>
      <c r="H84" s="25"/>
    </row>
    <row r="85" spans="1:8">
      <c r="A85" s="25"/>
      <c r="B85" s="25"/>
      <c r="C85" s="25"/>
      <c r="D85" s="25"/>
      <c r="E85" s="25"/>
      <c r="F85" s="25"/>
      <c r="G85" s="25"/>
      <c r="H85" s="25"/>
    </row>
    <row r="86" spans="1:8">
      <c r="A86" s="25"/>
      <c r="B86" s="25"/>
      <c r="C86" s="25"/>
      <c r="D86" s="25"/>
      <c r="E86" s="25"/>
      <c r="F86" s="25"/>
      <c r="G86" s="25"/>
      <c r="H86" s="25"/>
    </row>
    <row r="87" spans="1:8">
      <c r="A87" s="25"/>
      <c r="B87" s="25"/>
      <c r="C87" s="25"/>
      <c r="D87" s="25"/>
      <c r="E87" s="25"/>
      <c r="F87" s="25"/>
      <c r="G87" s="25"/>
      <c r="H87" s="25"/>
    </row>
    <row r="88" spans="1:8">
      <c r="A88" s="25"/>
      <c r="B88" s="25"/>
      <c r="C88" s="25"/>
      <c r="D88" s="25"/>
      <c r="E88" s="25"/>
      <c r="F88" s="25"/>
      <c r="G88" s="25"/>
      <c r="H88" s="25"/>
    </row>
    <row r="89" spans="1:8">
      <c r="A89" s="25"/>
      <c r="B89" s="25"/>
      <c r="C89" s="25"/>
      <c r="D89" s="25"/>
      <c r="E89" s="25"/>
      <c r="F89" s="25"/>
      <c r="G89" s="25"/>
      <c r="H89" s="25"/>
    </row>
    <row r="90" spans="1:8">
      <c r="A90" s="25"/>
      <c r="B90" s="25"/>
      <c r="C90" s="25"/>
      <c r="D90" s="25"/>
      <c r="E90" s="25"/>
      <c r="F90" s="25"/>
      <c r="G90" s="25"/>
      <c r="H90" s="25"/>
    </row>
    <row r="91" spans="1:8">
      <c r="A91" s="25"/>
      <c r="B91" s="25"/>
      <c r="C91" s="25"/>
      <c r="D91" s="25"/>
      <c r="E91" s="25"/>
      <c r="F91" s="25"/>
      <c r="G91" s="25"/>
      <c r="H91" s="25"/>
    </row>
    <row r="92" spans="1:8">
      <c r="A92" s="25"/>
      <c r="B92" s="25"/>
      <c r="C92" s="25"/>
      <c r="D92" s="25"/>
      <c r="E92" s="25"/>
      <c r="F92" s="25"/>
      <c r="G92" s="25"/>
      <c r="H92" s="25"/>
    </row>
    <row r="93" spans="1:8">
      <c r="A93" s="25"/>
      <c r="B93" s="25"/>
      <c r="C93" s="25"/>
      <c r="D93" s="25"/>
      <c r="E93" s="25"/>
      <c r="F93" s="25"/>
      <c r="G93" s="25"/>
      <c r="H93" s="25"/>
    </row>
    <row r="94" spans="1:8">
      <c r="A94" s="25"/>
      <c r="B94" s="25"/>
      <c r="C94" s="25"/>
      <c r="D94" s="25"/>
      <c r="E94" s="25"/>
      <c r="F94" s="25"/>
      <c r="G94" s="25"/>
      <c r="H94" s="25"/>
    </row>
    <row r="95" spans="1:8">
      <c r="A95" s="25"/>
      <c r="B95" s="25"/>
      <c r="C95" s="25"/>
      <c r="D95" s="25"/>
      <c r="E95" s="25"/>
      <c r="F95" s="25"/>
      <c r="G95" s="25"/>
      <c r="H95" s="25"/>
    </row>
    <row r="96" spans="1:8">
      <c r="A96" s="25"/>
      <c r="B96" s="25"/>
      <c r="C96" s="25"/>
      <c r="D96" s="25"/>
      <c r="E96" s="25"/>
      <c r="F96" s="25"/>
      <c r="G96" s="25"/>
      <c r="H96" s="25"/>
    </row>
    <row r="97" spans="1:8">
      <c r="A97" s="25"/>
      <c r="B97" s="25"/>
      <c r="C97" s="25"/>
      <c r="D97" s="25"/>
      <c r="E97" s="25"/>
      <c r="F97" s="25"/>
      <c r="G97" s="25"/>
      <c r="H97" s="25"/>
    </row>
    <row r="98" spans="1:8">
      <c r="A98" s="25"/>
      <c r="B98" s="25"/>
      <c r="C98" s="25"/>
      <c r="D98" s="25"/>
      <c r="E98" s="25"/>
      <c r="F98" s="25"/>
      <c r="G98" s="25"/>
      <c r="H98" s="25"/>
    </row>
    <row r="99" spans="1:8">
      <c r="A99" s="25"/>
      <c r="B99" s="25"/>
      <c r="C99" s="25"/>
      <c r="D99" s="25"/>
      <c r="E99" s="25"/>
      <c r="F99" s="25"/>
      <c r="G99" s="25"/>
      <c r="H99" s="25"/>
    </row>
    <row r="100" spans="1:8">
      <c r="A100" s="25"/>
      <c r="B100" s="25"/>
      <c r="C100" s="25"/>
      <c r="D100" s="25"/>
      <c r="E100" s="25"/>
      <c r="F100" s="25"/>
      <c r="G100" s="25"/>
      <c r="H100" s="25"/>
    </row>
    <row r="101" spans="1:8">
      <c r="A101" s="25"/>
      <c r="B101" s="25"/>
      <c r="C101" s="25"/>
      <c r="D101" s="25"/>
      <c r="E101" s="25"/>
      <c r="F101" s="25"/>
      <c r="G101" s="25"/>
      <c r="H101" s="25"/>
    </row>
    <row r="102" spans="1:8">
      <c r="A102" s="25"/>
      <c r="B102" s="25"/>
      <c r="C102" s="25"/>
      <c r="D102" s="25"/>
      <c r="E102" s="25"/>
      <c r="F102" s="25"/>
      <c r="G102" s="25"/>
      <c r="H102" s="25"/>
    </row>
    <row r="103" spans="1:8">
      <c r="A103" s="25"/>
      <c r="B103" s="25"/>
      <c r="C103" s="25"/>
      <c r="D103" s="25"/>
      <c r="E103" s="25"/>
      <c r="F103" s="25"/>
      <c r="G103" s="25"/>
      <c r="H103" s="25"/>
    </row>
    <row r="104" spans="1:8">
      <c r="A104" s="25"/>
      <c r="B104" s="25"/>
      <c r="C104" s="25"/>
      <c r="D104" s="25"/>
      <c r="E104" s="25"/>
      <c r="F104" s="25"/>
      <c r="G104" s="25"/>
      <c r="H104" s="25"/>
    </row>
    <row r="105" spans="1:8">
      <c r="A105" s="25"/>
      <c r="B105" s="25"/>
      <c r="C105" s="25"/>
      <c r="D105" s="25"/>
      <c r="E105" s="25"/>
      <c r="F105" s="25"/>
      <c r="G105" s="25"/>
      <c r="H105" s="25"/>
    </row>
    <row r="106" spans="1:8">
      <c r="A106" s="25"/>
      <c r="B106" s="25"/>
      <c r="C106" s="25"/>
      <c r="D106" s="25"/>
      <c r="E106" s="25"/>
      <c r="F106" s="25"/>
      <c r="G106" s="25"/>
      <c r="H106" s="25"/>
    </row>
    <row r="107" spans="1:8">
      <c r="A107" s="25"/>
      <c r="B107" s="25"/>
      <c r="C107" s="25"/>
      <c r="D107" s="25"/>
      <c r="E107" s="25"/>
      <c r="F107" s="25"/>
      <c r="G107" s="25"/>
      <c r="H107" s="25"/>
    </row>
    <row r="108" spans="1:8">
      <c r="A108" s="25"/>
      <c r="B108" s="25"/>
      <c r="C108" s="25"/>
      <c r="D108" s="25"/>
      <c r="E108" s="25"/>
      <c r="F108" s="25"/>
      <c r="G108" s="25"/>
      <c r="H108" s="25"/>
    </row>
    <row r="109" spans="1:8">
      <c r="A109" s="25"/>
      <c r="B109" s="25"/>
      <c r="C109" s="25"/>
      <c r="D109" s="25"/>
      <c r="E109" s="25"/>
      <c r="F109" s="25"/>
      <c r="G109" s="25"/>
      <c r="H109" s="25"/>
    </row>
    <row r="110" spans="1:8">
      <c r="A110" s="25"/>
      <c r="B110" s="25"/>
      <c r="C110" s="25"/>
      <c r="D110" s="25"/>
      <c r="E110" s="25"/>
      <c r="F110" s="25"/>
      <c r="G110" s="25"/>
      <c r="H110" s="25"/>
    </row>
    <row r="111" spans="1:8">
      <c r="A111" s="25"/>
      <c r="B111" s="25"/>
      <c r="C111" s="25"/>
      <c r="D111" s="25"/>
      <c r="E111" s="25"/>
      <c r="F111" s="25"/>
      <c r="G111" s="25"/>
      <c r="H111" s="25"/>
    </row>
    <row r="112" spans="1:8">
      <c r="A112" s="25"/>
      <c r="B112" s="25"/>
      <c r="C112" s="25"/>
      <c r="D112" s="25"/>
      <c r="E112" s="25"/>
      <c r="F112" s="25"/>
      <c r="G112" s="25"/>
      <c r="H112" s="25"/>
    </row>
    <row r="113" spans="1:8">
      <c r="A113" s="25"/>
      <c r="B113" s="25"/>
      <c r="C113" s="25"/>
      <c r="D113" s="25"/>
      <c r="E113" s="25"/>
      <c r="F113" s="25"/>
      <c r="G113" s="25"/>
      <c r="H113" s="25"/>
    </row>
    <row r="114" spans="1:8">
      <c r="A114" s="25"/>
      <c r="B114" s="25"/>
      <c r="C114" s="25"/>
      <c r="D114" s="25"/>
      <c r="E114" s="25"/>
      <c r="F114" s="25"/>
      <c r="G114" s="25"/>
      <c r="H114" s="25"/>
    </row>
    <row r="115" spans="1:8">
      <c r="A115" s="25"/>
      <c r="B115" s="25"/>
      <c r="C115" s="25"/>
      <c r="D115" s="25"/>
      <c r="E115" s="25"/>
      <c r="F115" s="25"/>
      <c r="G115" s="25"/>
      <c r="H115" s="25"/>
    </row>
    <row r="116" spans="1:8">
      <c r="A116" s="25"/>
      <c r="B116" s="25"/>
      <c r="C116" s="25"/>
      <c r="D116" s="25"/>
      <c r="E116" s="25"/>
      <c r="F116" s="25"/>
      <c r="G116" s="25"/>
      <c r="H116" s="25"/>
    </row>
    <row r="117" spans="1:8">
      <c r="A117" s="25"/>
      <c r="B117" s="25"/>
      <c r="C117" s="25"/>
      <c r="D117" s="25"/>
      <c r="E117" s="25"/>
      <c r="F117" s="25"/>
      <c r="G117" s="25"/>
      <c r="H117" s="25"/>
    </row>
    <row r="118" spans="1:8">
      <c r="A118" s="25"/>
      <c r="B118" s="25"/>
      <c r="C118" s="25"/>
      <c r="D118" s="25"/>
      <c r="E118" s="25"/>
      <c r="F118" s="25"/>
      <c r="G118" s="25"/>
      <c r="H118" s="25"/>
    </row>
    <row r="119" spans="1:8">
      <c r="A119" s="25"/>
      <c r="B119" s="25"/>
      <c r="C119" s="25"/>
      <c r="D119" s="25"/>
      <c r="E119" s="25"/>
      <c r="F119" s="25"/>
      <c r="G119" s="25"/>
      <c r="H119" s="25"/>
    </row>
    <row r="120" spans="1:8">
      <c r="A120" s="25"/>
      <c r="B120" s="25"/>
      <c r="C120" s="25"/>
      <c r="D120" s="25"/>
      <c r="E120" s="25"/>
      <c r="F120" s="25"/>
      <c r="G120" s="25"/>
      <c r="H120" s="25"/>
    </row>
    <row r="121" spans="1:8">
      <c r="A121" s="25"/>
      <c r="B121" s="25"/>
      <c r="C121" s="25"/>
      <c r="D121" s="25"/>
      <c r="E121" s="25"/>
      <c r="F121" s="25"/>
      <c r="G121" s="25"/>
      <c r="H121" s="25"/>
    </row>
    <row r="122" spans="1:8">
      <c r="A122" s="25"/>
      <c r="B122" s="25"/>
      <c r="C122" s="25"/>
      <c r="D122" s="25"/>
      <c r="E122" s="25"/>
      <c r="F122" s="25"/>
      <c r="G122" s="25"/>
      <c r="H122" s="25"/>
    </row>
    <row r="123" spans="1:8">
      <c r="A123" s="25"/>
      <c r="B123" s="25"/>
      <c r="C123" s="25"/>
      <c r="D123" s="25"/>
      <c r="E123" s="25"/>
      <c r="F123" s="25"/>
      <c r="G123" s="25"/>
      <c r="H123" s="25"/>
    </row>
    <row r="124" spans="1:8">
      <c r="A124" s="25"/>
      <c r="B124" s="25"/>
      <c r="C124" s="25"/>
      <c r="D124" s="25"/>
      <c r="E124" s="25"/>
      <c r="F124" s="25"/>
      <c r="G124" s="25"/>
      <c r="H124" s="25"/>
    </row>
    <row r="125" spans="1:8">
      <c r="A125" s="25"/>
      <c r="B125" s="25"/>
      <c r="C125" s="25"/>
      <c r="D125" s="25"/>
      <c r="E125" s="25"/>
      <c r="F125" s="25"/>
      <c r="G125" s="25"/>
      <c r="H125" s="25"/>
    </row>
    <row r="126" spans="1:8">
      <c r="A126" s="25"/>
      <c r="B126" s="25"/>
      <c r="C126" s="25"/>
      <c r="D126" s="25"/>
      <c r="E126" s="25"/>
      <c r="F126" s="25"/>
      <c r="G126" s="25"/>
      <c r="H126" s="25"/>
    </row>
    <row r="127" spans="1:8">
      <c r="A127" s="25"/>
      <c r="B127" s="25"/>
      <c r="C127" s="25"/>
      <c r="D127" s="25"/>
      <c r="E127" s="25"/>
      <c r="F127" s="25"/>
      <c r="G127" s="25"/>
      <c r="H127" s="25"/>
    </row>
    <row r="128" spans="1:8">
      <c r="A128" s="25"/>
      <c r="B128" s="25"/>
      <c r="C128" s="25"/>
      <c r="D128" s="25"/>
      <c r="E128" s="25"/>
      <c r="F128" s="25"/>
      <c r="G128" s="25"/>
      <c r="H128" s="25"/>
    </row>
    <row r="129" spans="1:8">
      <c r="A129" s="25"/>
      <c r="B129" s="25"/>
      <c r="C129" s="25"/>
      <c r="D129" s="25"/>
      <c r="E129" s="25"/>
      <c r="F129" s="25"/>
      <c r="G129" s="25"/>
      <c r="H129" s="25"/>
    </row>
    <row r="130" spans="1:8">
      <c r="A130" s="25"/>
      <c r="B130" s="25"/>
      <c r="C130" s="25"/>
      <c r="D130" s="25"/>
      <c r="E130" s="25"/>
      <c r="F130" s="25"/>
      <c r="G130" s="25"/>
      <c r="H130" s="25"/>
    </row>
    <row r="131" spans="1:8">
      <c r="A131" s="25"/>
      <c r="B131" s="25"/>
      <c r="C131" s="25"/>
      <c r="D131" s="25"/>
      <c r="E131" s="25"/>
      <c r="F131" s="25"/>
      <c r="G131" s="25"/>
      <c r="H131" s="25"/>
    </row>
    <row r="132" spans="1:8">
      <c r="A132" s="25"/>
      <c r="B132" s="25"/>
      <c r="C132" s="25"/>
      <c r="D132" s="25"/>
      <c r="E132" s="25"/>
      <c r="F132" s="25"/>
      <c r="G132" s="25"/>
      <c r="H132" s="25"/>
    </row>
    <row r="133" spans="1:8">
      <c r="A133" s="25"/>
      <c r="B133" s="25"/>
      <c r="C133" s="25"/>
      <c r="D133" s="25"/>
      <c r="E133" s="25"/>
      <c r="F133" s="25"/>
      <c r="G133" s="25"/>
      <c r="H133" s="25"/>
    </row>
    <row r="134" spans="1:8">
      <c r="A134" s="25"/>
      <c r="B134" s="25"/>
      <c r="C134" s="25"/>
      <c r="D134" s="25"/>
      <c r="E134" s="25"/>
      <c r="F134" s="25"/>
      <c r="G134" s="25"/>
      <c r="H134" s="25"/>
    </row>
    <row r="135" spans="1:8">
      <c r="A135" s="25"/>
      <c r="B135" s="25"/>
      <c r="C135" s="25"/>
      <c r="D135" s="25"/>
      <c r="E135" s="25"/>
      <c r="F135" s="25"/>
      <c r="G135" s="25"/>
      <c r="H135" s="25"/>
    </row>
    <row r="136" spans="1:8">
      <c r="A136" s="25"/>
      <c r="B136" s="25"/>
      <c r="C136" s="25"/>
      <c r="D136" s="25"/>
      <c r="E136" s="25"/>
      <c r="F136" s="25"/>
      <c r="G136" s="25"/>
      <c r="H136" s="25"/>
    </row>
    <row r="137" spans="1:8">
      <c r="A137" s="25"/>
      <c r="B137" s="25"/>
      <c r="C137" s="25"/>
      <c r="D137" s="25"/>
      <c r="E137" s="25"/>
      <c r="F137" s="25"/>
      <c r="G137" s="25"/>
      <c r="H137" s="25"/>
    </row>
    <row r="138" spans="1:8">
      <c r="A138" s="25"/>
      <c r="B138" s="25"/>
      <c r="C138" s="25"/>
      <c r="D138" s="25"/>
      <c r="E138" s="25"/>
      <c r="F138" s="25"/>
      <c r="G138" s="25"/>
      <c r="H138" s="25"/>
    </row>
    <row r="139" spans="1:8">
      <c r="A139" s="25"/>
      <c r="B139" s="25"/>
      <c r="C139" s="25"/>
      <c r="D139" s="25"/>
      <c r="E139" s="25"/>
      <c r="F139" s="25"/>
      <c r="G139" s="25"/>
      <c r="H139" s="25"/>
    </row>
    <row r="140" spans="1:8">
      <c r="A140" s="25"/>
      <c r="B140" s="25"/>
      <c r="C140" s="25"/>
      <c r="D140" s="25"/>
      <c r="E140" s="25"/>
      <c r="F140" s="25"/>
      <c r="G140" s="25"/>
      <c r="H140" s="25"/>
    </row>
    <row r="141" spans="1:8">
      <c r="A141" s="25"/>
      <c r="B141" s="25"/>
      <c r="C141" s="25"/>
      <c r="D141" s="25"/>
      <c r="E141" s="25"/>
      <c r="F141" s="25"/>
      <c r="G141" s="25"/>
      <c r="H141" s="25"/>
    </row>
    <row r="142" spans="1:8">
      <c r="A142" s="25"/>
      <c r="B142" s="25"/>
      <c r="C142" s="25"/>
      <c r="D142" s="25"/>
      <c r="E142" s="25"/>
      <c r="F142" s="25"/>
      <c r="G142" s="25"/>
      <c r="H142" s="25"/>
    </row>
    <row r="143" spans="1:8">
      <c r="A143" s="25"/>
      <c r="B143" s="25"/>
      <c r="C143" s="25"/>
      <c r="D143" s="25"/>
      <c r="E143" s="25"/>
      <c r="F143" s="25"/>
      <c r="G143" s="25"/>
      <c r="H143" s="25"/>
    </row>
    <row r="144" spans="1:8">
      <c r="A144" s="25"/>
      <c r="B144" s="25"/>
      <c r="C144" s="25"/>
      <c r="D144" s="25"/>
      <c r="E144" s="25"/>
      <c r="F144" s="25"/>
      <c r="G144" s="25"/>
      <c r="H144" s="25"/>
    </row>
    <row r="145" spans="1:8">
      <c r="A145" s="25"/>
      <c r="B145" s="25"/>
      <c r="C145" s="25"/>
      <c r="D145" s="25"/>
      <c r="E145" s="25"/>
      <c r="F145" s="25"/>
      <c r="G145" s="25"/>
      <c r="H145" s="25"/>
    </row>
    <row r="146" spans="1:8">
      <c r="A146" s="25"/>
      <c r="B146" s="25"/>
      <c r="C146" s="25"/>
      <c r="D146" s="25"/>
      <c r="E146" s="25"/>
      <c r="F146" s="25"/>
      <c r="G146" s="25"/>
      <c r="H146" s="25"/>
    </row>
    <row r="147" spans="1:8">
      <c r="A147" s="25"/>
      <c r="B147" s="25"/>
      <c r="C147" s="25"/>
      <c r="D147" s="25"/>
      <c r="E147" s="25"/>
      <c r="F147" s="25"/>
      <c r="G147" s="25"/>
      <c r="H147" s="25"/>
    </row>
    <row r="148" spans="1:8">
      <c r="A148" s="25"/>
      <c r="B148" s="25"/>
      <c r="C148" s="25"/>
      <c r="D148" s="25"/>
      <c r="E148" s="25"/>
      <c r="F148" s="25"/>
      <c r="G148" s="25"/>
      <c r="H148" s="25"/>
    </row>
  </sheetData>
  <mergeCells count="16">
    <mergeCell ref="D20:F20"/>
    <mergeCell ref="D21:F21"/>
    <mergeCell ref="B11:H11"/>
    <mergeCell ref="A15:A19"/>
    <mergeCell ref="B15:B19"/>
    <mergeCell ref="C15:C19"/>
    <mergeCell ref="D15:F19"/>
    <mergeCell ref="G15:H17"/>
    <mergeCell ref="G18:G19"/>
    <mergeCell ref="H18:H19"/>
    <mergeCell ref="A10:H10"/>
    <mergeCell ref="B3:H3"/>
    <mergeCell ref="B4:H4"/>
    <mergeCell ref="B5:H5"/>
    <mergeCell ref="B6:H6"/>
    <mergeCell ref="A9:H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29"/>
  <sheetViews>
    <sheetView zoomScale="84" zoomScaleNormal="84" workbookViewId="0">
      <selection activeCell="A13" sqref="A13:L13"/>
    </sheetView>
  </sheetViews>
  <sheetFormatPr defaultRowHeight="15"/>
  <cols>
    <col min="1" max="1" width="55" style="32" customWidth="1"/>
    <col min="2" max="2" width="2.7109375" style="32" customWidth="1"/>
    <col min="3" max="3" width="2.28515625" style="32" customWidth="1"/>
    <col min="4" max="4" width="2.7109375" style="32" customWidth="1"/>
    <col min="5" max="9" width="15.7109375" style="90" customWidth="1"/>
    <col min="10" max="10" width="28" style="90" customWidth="1"/>
    <col min="11" max="12" width="15.7109375" style="90" customWidth="1"/>
  </cols>
  <sheetData>
    <row r="1" spans="1:12">
      <c r="A1" s="25"/>
      <c r="B1" s="25"/>
      <c r="C1" s="25"/>
      <c r="D1" s="25"/>
      <c r="E1" s="85"/>
      <c r="F1" s="85"/>
      <c r="G1" s="85"/>
      <c r="H1" s="132"/>
      <c r="I1" s="85"/>
      <c r="J1" s="85"/>
      <c r="K1" s="133"/>
      <c r="L1" s="86" t="s">
        <v>1</v>
      </c>
    </row>
    <row r="2" spans="1:12">
      <c r="A2" s="25"/>
      <c r="B2" s="25"/>
      <c r="C2" s="25"/>
      <c r="D2" s="25"/>
      <c r="E2" s="85"/>
      <c r="F2" s="85"/>
      <c r="G2" s="85"/>
      <c r="H2" s="132"/>
      <c r="I2" s="85"/>
      <c r="J2" s="85"/>
      <c r="K2" s="289" t="s">
        <v>606</v>
      </c>
      <c r="L2" s="290"/>
    </row>
    <row r="3" spans="1:12">
      <c r="A3" s="143" t="s">
        <v>40</v>
      </c>
      <c r="B3" s="291" t="s">
        <v>688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</row>
    <row r="4" spans="1:12">
      <c r="A4" s="143" t="s">
        <v>41</v>
      </c>
      <c r="B4" s="291" t="s">
        <v>656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</row>
    <row r="5" spans="1:12">
      <c r="A5" s="143" t="s">
        <v>42</v>
      </c>
      <c r="B5" s="292" t="s">
        <v>689</v>
      </c>
      <c r="C5" s="292"/>
      <c r="D5" s="292"/>
      <c r="E5" s="292"/>
      <c r="F5" s="292"/>
      <c r="G5" s="292"/>
      <c r="H5" s="292"/>
      <c r="I5" s="292"/>
      <c r="J5" s="292"/>
      <c r="K5" s="292"/>
      <c r="L5" s="292"/>
    </row>
    <row r="6" spans="1:12">
      <c r="A6" s="143" t="s">
        <v>44</v>
      </c>
      <c r="B6" s="292" t="s">
        <v>649</v>
      </c>
      <c r="C6" s="292"/>
      <c r="D6" s="292"/>
      <c r="E6" s="292"/>
      <c r="F6" s="292"/>
      <c r="G6" s="292"/>
      <c r="H6" s="292"/>
      <c r="I6" s="292"/>
      <c r="J6" s="292"/>
      <c r="K6" s="292"/>
      <c r="L6" s="292"/>
    </row>
    <row r="7" spans="1:12">
      <c r="A7" s="25"/>
      <c r="B7" s="25"/>
      <c r="C7" s="25"/>
      <c r="D7" s="25"/>
      <c r="E7" s="85"/>
      <c r="F7" s="85"/>
      <c r="G7" s="85"/>
      <c r="H7" s="85"/>
      <c r="I7" s="99"/>
      <c r="J7" s="99"/>
      <c r="K7" s="99"/>
      <c r="L7" s="99"/>
    </row>
    <row r="8" spans="1:12">
      <c r="A8" s="25"/>
      <c r="B8" s="25"/>
      <c r="C8" s="25"/>
      <c r="D8" s="25"/>
      <c r="E8" s="85"/>
      <c r="F8" s="85"/>
      <c r="G8" s="85"/>
      <c r="H8" s="85"/>
      <c r="I8" s="99"/>
      <c r="J8" s="99"/>
      <c r="K8" s="99"/>
      <c r="L8" s="99"/>
    </row>
    <row r="9" spans="1:12">
      <c r="A9" s="25"/>
      <c r="B9" s="25"/>
      <c r="C9" s="25"/>
      <c r="D9" s="25"/>
      <c r="E9" s="85"/>
      <c r="F9" s="85"/>
      <c r="G9" s="85"/>
      <c r="H9" s="85"/>
      <c r="I9" s="99"/>
      <c r="J9" s="99"/>
      <c r="K9" s="99"/>
      <c r="L9" s="99"/>
    </row>
    <row r="10" spans="1:12">
      <c r="A10" s="25"/>
      <c r="B10" s="25"/>
      <c r="C10" s="25"/>
      <c r="D10" s="25"/>
      <c r="E10" s="85"/>
      <c r="F10" s="85"/>
      <c r="G10" s="85"/>
      <c r="H10" s="85"/>
      <c r="I10" s="99"/>
      <c r="J10" s="99"/>
      <c r="K10" s="99"/>
      <c r="L10" s="99"/>
    </row>
    <row r="11" spans="1:12">
      <c r="A11" s="25"/>
      <c r="B11" s="25"/>
      <c r="C11" s="25"/>
      <c r="D11" s="25"/>
      <c r="E11" s="85"/>
      <c r="F11" s="85"/>
      <c r="G11" s="85"/>
      <c r="H11" s="85"/>
      <c r="I11" s="85"/>
      <c r="J11" s="85"/>
      <c r="K11" s="85"/>
      <c r="L11" s="85"/>
    </row>
    <row r="12" spans="1:12" ht="16.5" thickBot="1">
      <c r="A12" s="288" t="s">
        <v>607</v>
      </c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</row>
    <row r="13" spans="1:12" ht="15.75" thickTop="1">
      <c r="A13" s="293" t="s">
        <v>692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  <c r="L13" s="293"/>
    </row>
    <row r="14" spans="1:12">
      <c r="A14" s="25"/>
      <c r="B14" s="25"/>
      <c r="C14" s="25"/>
      <c r="D14" s="25"/>
      <c r="E14" s="85"/>
      <c r="F14" s="85"/>
      <c r="G14" s="85"/>
      <c r="H14" s="85"/>
      <c r="I14" s="85"/>
      <c r="J14" s="85"/>
      <c r="K14" s="85"/>
      <c r="L14" s="85"/>
    </row>
    <row r="15" spans="1:12">
      <c r="A15" s="25"/>
      <c r="B15" s="25"/>
      <c r="C15" s="25"/>
      <c r="D15" s="25"/>
      <c r="E15" s="85"/>
      <c r="F15" s="85"/>
      <c r="G15" s="85"/>
      <c r="H15" s="85"/>
      <c r="I15" s="85"/>
      <c r="J15" s="85"/>
      <c r="K15" s="85"/>
      <c r="L15" s="85"/>
    </row>
    <row r="16" spans="1:12">
      <c r="A16" s="25"/>
      <c r="B16" s="25"/>
      <c r="C16" s="25"/>
      <c r="D16" s="25"/>
      <c r="E16" s="85"/>
      <c r="F16" s="85"/>
      <c r="G16" s="85"/>
      <c r="H16" s="85"/>
      <c r="I16" s="85"/>
      <c r="J16" s="85"/>
      <c r="K16" s="85"/>
      <c r="L16" s="85" t="s">
        <v>432</v>
      </c>
    </row>
    <row r="17" spans="1:12">
      <c r="A17" s="25"/>
      <c r="B17" s="25"/>
      <c r="C17" s="25"/>
      <c r="D17" s="25"/>
      <c r="E17" s="85"/>
      <c r="F17" s="85"/>
      <c r="G17" s="85"/>
      <c r="H17" s="85"/>
      <c r="I17" s="85"/>
      <c r="J17" s="85"/>
      <c r="K17" s="85"/>
      <c r="L17" s="85"/>
    </row>
    <row r="18" spans="1:12">
      <c r="A18" s="25"/>
      <c r="B18" s="25"/>
      <c r="C18" s="25"/>
      <c r="D18" s="25"/>
      <c r="E18" s="85"/>
      <c r="F18" s="85"/>
      <c r="G18" s="85"/>
      <c r="H18" s="85"/>
      <c r="I18" s="85"/>
      <c r="J18" s="85"/>
      <c r="K18" s="85"/>
      <c r="L18" s="85"/>
    </row>
    <row r="19" spans="1:12">
      <c r="A19" s="273" t="s">
        <v>608</v>
      </c>
      <c r="B19" s="294" t="s">
        <v>436</v>
      </c>
      <c r="C19" s="294"/>
      <c r="D19" s="294"/>
      <c r="E19" s="295" t="s">
        <v>609</v>
      </c>
      <c r="F19" s="295"/>
      <c r="G19" s="295"/>
      <c r="H19" s="295"/>
      <c r="I19" s="295"/>
      <c r="J19" s="295"/>
      <c r="K19" s="296" t="s">
        <v>610</v>
      </c>
      <c r="L19" s="296" t="s">
        <v>611</v>
      </c>
    </row>
    <row r="20" spans="1:12">
      <c r="A20" s="273"/>
      <c r="B20" s="294"/>
      <c r="C20" s="294"/>
      <c r="D20" s="294"/>
      <c r="E20" s="295"/>
      <c r="F20" s="295"/>
      <c r="G20" s="295"/>
      <c r="H20" s="295"/>
      <c r="I20" s="295"/>
      <c r="J20" s="295"/>
      <c r="K20" s="296"/>
      <c r="L20" s="296"/>
    </row>
    <row r="21" spans="1:12">
      <c r="A21" s="273"/>
      <c r="B21" s="294"/>
      <c r="C21" s="294"/>
      <c r="D21" s="294"/>
      <c r="E21" s="297"/>
      <c r="F21" s="297"/>
      <c r="G21" s="297"/>
      <c r="H21" s="297"/>
      <c r="I21" s="297"/>
      <c r="J21" s="297"/>
      <c r="K21" s="296"/>
      <c r="L21" s="296"/>
    </row>
    <row r="22" spans="1:12" ht="108">
      <c r="A22" s="273"/>
      <c r="B22" s="294"/>
      <c r="C22" s="294"/>
      <c r="D22" s="294"/>
      <c r="E22" s="296" t="s">
        <v>612</v>
      </c>
      <c r="F22" s="134" t="s">
        <v>613</v>
      </c>
      <c r="G22" s="296" t="s">
        <v>614</v>
      </c>
      <c r="H22" s="298" t="s">
        <v>615</v>
      </c>
      <c r="I22" s="296" t="s">
        <v>616</v>
      </c>
      <c r="J22" s="134" t="s">
        <v>617</v>
      </c>
      <c r="K22" s="296"/>
      <c r="L22" s="296"/>
    </row>
    <row r="23" spans="1:12" ht="45.75">
      <c r="A23" s="37"/>
      <c r="B23" s="294"/>
      <c r="C23" s="294"/>
      <c r="D23" s="294"/>
      <c r="E23" s="296"/>
      <c r="F23" s="135" t="s">
        <v>618</v>
      </c>
      <c r="G23" s="296"/>
      <c r="H23" s="298"/>
      <c r="I23" s="296"/>
      <c r="J23" s="135"/>
      <c r="K23" s="296"/>
      <c r="L23" s="136"/>
    </row>
    <row r="24" spans="1:12" ht="29.25">
      <c r="A24" s="37"/>
      <c r="B24" s="294"/>
      <c r="C24" s="294"/>
      <c r="D24" s="294"/>
      <c r="E24" s="296"/>
      <c r="F24" s="136"/>
      <c r="G24" s="296"/>
      <c r="H24" s="298"/>
      <c r="I24" s="296"/>
      <c r="J24" s="135" t="s">
        <v>619</v>
      </c>
      <c r="K24" s="296"/>
      <c r="L24" s="136"/>
    </row>
    <row r="25" spans="1:12">
      <c r="A25" s="35">
        <v>1</v>
      </c>
      <c r="B25" s="271">
        <v>2</v>
      </c>
      <c r="C25" s="271"/>
      <c r="D25" s="271"/>
      <c r="E25" s="108">
        <v>3</v>
      </c>
      <c r="F25" s="108">
        <v>4</v>
      </c>
      <c r="G25" s="108">
        <v>5</v>
      </c>
      <c r="H25" s="108">
        <v>6</v>
      </c>
      <c r="I25" s="108">
        <v>7</v>
      </c>
      <c r="J25" s="108">
        <v>8</v>
      </c>
      <c r="K25" s="108">
        <v>9</v>
      </c>
      <c r="L25" s="108">
        <v>10</v>
      </c>
    </row>
    <row r="26" spans="1:12" s="81" customFormat="1">
      <c r="A26" s="140" t="s">
        <v>663</v>
      </c>
      <c r="B26" s="79">
        <v>9</v>
      </c>
      <c r="C26" s="79">
        <v>0</v>
      </c>
      <c r="D26" s="79">
        <v>1</v>
      </c>
      <c r="E26" s="141">
        <v>14633929</v>
      </c>
      <c r="F26" s="141"/>
      <c r="G26" s="141"/>
      <c r="H26" s="141">
        <v>12357</v>
      </c>
      <c r="I26" s="141">
        <v>-5371878</v>
      </c>
      <c r="J26" s="141">
        <f>+E26+F26+G26+H26+I26</f>
        <v>9274408</v>
      </c>
      <c r="K26" s="141"/>
      <c r="L26" s="141">
        <f>+J26</f>
        <v>9274408</v>
      </c>
    </row>
    <row r="27" spans="1:12">
      <c r="A27" s="37" t="s">
        <v>620</v>
      </c>
      <c r="B27" s="35">
        <v>9</v>
      </c>
      <c r="C27" s="35">
        <v>0</v>
      </c>
      <c r="D27" s="35">
        <v>2</v>
      </c>
      <c r="E27" s="137"/>
      <c r="F27" s="137"/>
      <c r="G27" s="137"/>
      <c r="H27" s="137"/>
      <c r="I27" s="137"/>
      <c r="J27" s="137"/>
      <c r="K27" s="137"/>
      <c r="L27" s="137"/>
    </row>
    <row r="28" spans="1:12">
      <c r="A28" s="37" t="s">
        <v>621</v>
      </c>
      <c r="B28" s="35">
        <v>9</v>
      </c>
      <c r="C28" s="35">
        <v>0</v>
      </c>
      <c r="D28" s="35">
        <v>3</v>
      </c>
      <c r="E28" s="137"/>
      <c r="F28" s="137"/>
      <c r="G28" s="137"/>
      <c r="H28" s="137"/>
      <c r="I28" s="137"/>
      <c r="J28" s="137"/>
      <c r="K28" s="137"/>
      <c r="L28" s="137"/>
    </row>
    <row r="29" spans="1:12" s="81" customFormat="1">
      <c r="A29" s="299" t="s">
        <v>662</v>
      </c>
      <c r="B29" s="271">
        <v>9</v>
      </c>
      <c r="C29" s="271">
        <v>0</v>
      </c>
      <c r="D29" s="271">
        <v>4</v>
      </c>
      <c r="E29" s="300">
        <v>14633929</v>
      </c>
      <c r="F29" s="300"/>
      <c r="G29" s="300"/>
      <c r="H29" s="300">
        <v>12357</v>
      </c>
      <c r="I29" s="300">
        <v>-5371878</v>
      </c>
      <c r="J29" s="300">
        <f>+E29+F29+G29+H29+I29</f>
        <v>9274408</v>
      </c>
      <c r="K29" s="300"/>
      <c r="L29" s="300">
        <f>+J29</f>
        <v>9274408</v>
      </c>
    </row>
    <row r="30" spans="1:12" s="81" customFormat="1">
      <c r="A30" s="299"/>
      <c r="B30" s="271"/>
      <c r="C30" s="271"/>
      <c r="D30" s="271"/>
      <c r="E30" s="300"/>
      <c r="F30" s="300"/>
      <c r="G30" s="300"/>
      <c r="H30" s="300"/>
      <c r="I30" s="300"/>
      <c r="J30" s="300"/>
      <c r="K30" s="300"/>
      <c r="L30" s="300"/>
    </row>
    <row r="31" spans="1:12">
      <c r="A31" s="37" t="s">
        <v>622</v>
      </c>
      <c r="B31" s="35">
        <v>9</v>
      </c>
      <c r="C31" s="35">
        <v>0</v>
      </c>
      <c r="D31" s="35">
        <v>5</v>
      </c>
      <c r="E31" s="137"/>
      <c r="F31" s="137"/>
      <c r="G31" s="137"/>
      <c r="H31" s="137"/>
      <c r="I31" s="137"/>
      <c r="J31" s="137"/>
      <c r="K31" s="137"/>
      <c r="L31" s="137"/>
    </row>
    <row r="32" spans="1:12" ht="25.5">
      <c r="A32" s="37" t="s">
        <v>623</v>
      </c>
      <c r="B32" s="35">
        <v>9</v>
      </c>
      <c r="C32" s="35">
        <v>0</v>
      </c>
      <c r="D32" s="35">
        <v>6</v>
      </c>
      <c r="E32" s="137"/>
      <c r="F32" s="137"/>
      <c r="G32" s="137"/>
      <c r="H32" s="137"/>
      <c r="I32" s="137"/>
      <c r="J32" s="137"/>
      <c r="K32" s="137"/>
      <c r="L32" s="137"/>
    </row>
    <row r="33" spans="1:12" ht="25.5">
      <c r="A33" s="37" t="s">
        <v>624</v>
      </c>
      <c r="B33" s="35">
        <v>9</v>
      </c>
      <c r="C33" s="35">
        <v>0</v>
      </c>
      <c r="D33" s="35">
        <v>7</v>
      </c>
      <c r="E33" s="137"/>
      <c r="F33" s="137"/>
      <c r="G33" s="137"/>
      <c r="H33" s="137"/>
      <c r="I33" s="137"/>
      <c r="J33" s="137"/>
      <c r="K33" s="137"/>
      <c r="L33" s="137"/>
    </row>
    <row r="34" spans="1:12">
      <c r="A34" s="37" t="s">
        <v>625</v>
      </c>
      <c r="B34" s="35">
        <v>9</v>
      </c>
      <c r="C34" s="35">
        <v>0</v>
      </c>
      <c r="D34" s="35">
        <v>8</v>
      </c>
      <c r="E34" s="137"/>
      <c r="F34" s="137"/>
      <c r="G34" s="137"/>
      <c r="H34" s="137"/>
      <c r="I34" s="137">
        <v>3880198</v>
      </c>
      <c r="J34" s="139">
        <v>3880198</v>
      </c>
      <c r="K34" s="137"/>
      <c r="L34" s="137">
        <f>+J34</f>
        <v>3880198</v>
      </c>
    </row>
    <row r="35" spans="1:12">
      <c r="A35" s="37" t="s">
        <v>626</v>
      </c>
      <c r="B35" s="35">
        <v>9</v>
      </c>
      <c r="C35" s="35">
        <v>0</v>
      </c>
      <c r="D35" s="35">
        <v>9</v>
      </c>
      <c r="E35" s="137"/>
      <c r="F35" s="137"/>
      <c r="G35" s="137"/>
      <c r="H35" s="137"/>
      <c r="I35" s="137"/>
      <c r="J35" s="137"/>
      <c r="K35" s="137"/>
      <c r="L35" s="137"/>
    </row>
    <row r="36" spans="1:12" ht="25.5">
      <c r="A36" s="37" t="s">
        <v>627</v>
      </c>
      <c r="B36" s="35">
        <v>9</v>
      </c>
      <c r="C36" s="35">
        <v>1</v>
      </c>
      <c r="D36" s="35">
        <v>0</v>
      </c>
      <c r="E36" s="137"/>
      <c r="F36" s="137"/>
      <c r="G36" s="137"/>
      <c r="H36" s="137"/>
      <c r="I36" s="137">
        <v>3880198</v>
      </c>
      <c r="J36" s="137">
        <v>3880198</v>
      </c>
      <c r="K36" s="137"/>
      <c r="L36" s="137">
        <f>+J36</f>
        <v>3880198</v>
      </c>
    </row>
    <row r="37" spans="1:12" ht="25.5">
      <c r="A37" s="37" t="s">
        <v>628</v>
      </c>
      <c r="B37" s="35">
        <v>9</v>
      </c>
      <c r="C37" s="35">
        <v>1</v>
      </c>
      <c r="D37" s="35">
        <v>1</v>
      </c>
      <c r="E37" s="137"/>
      <c r="F37" s="137"/>
      <c r="G37" s="137"/>
      <c r="H37" s="137"/>
      <c r="I37" s="137"/>
      <c r="J37" s="137"/>
      <c r="K37" s="137"/>
      <c r="L37" s="137"/>
    </row>
    <row r="38" spans="1:12" s="81" customFormat="1" ht="26.25">
      <c r="A38" s="140" t="s">
        <v>661</v>
      </c>
      <c r="B38" s="79">
        <v>9</v>
      </c>
      <c r="C38" s="79">
        <v>1</v>
      </c>
      <c r="D38" s="79">
        <v>2</v>
      </c>
      <c r="E38" s="141">
        <v>14633929</v>
      </c>
      <c r="F38" s="141"/>
      <c r="G38" s="141"/>
      <c r="H38" s="141">
        <v>12357</v>
      </c>
      <c r="I38" s="141">
        <v>-5371878</v>
      </c>
      <c r="J38" s="141">
        <v>9274408</v>
      </c>
      <c r="K38" s="141"/>
      <c r="L38" s="141">
        <f>+J38</f>
        <v>9274408</v>
      </c>
    </row>
    <row r="39" spans="1:12">
      <c r="A39" s="37" t="s">
        <v>629</v>
      </c>
      <c r="B39" s="35">
        <v>9</v>
      </c>
      <c r="C39" s="35">
        <v>1</v>
      </c>
      <c r="D39" s="35">
        <v>3</v>
      </c>
      <c r="E39" s="137"/>
      <c r="F39" s="137"/>
      <c r="G39" s="137"/>
      <c r="H39" s="137"/>
      <c r="I39" s="137"/>
      <c r="J39" s="137"/>
      <c r="K39" s="137"/>
      <c r="L39" s="137"/>
    </row>
    <row r="40" spans="1:12">
      <c r="A40" s="37" t="s">
        <v>630</v>
      </c>
      <c r="B40" s="35">
        <v>9</v>
      </c>
      <c r="C40" s="35">
        <v>1</v>
      </c>
      <c r="D40" s="35">
        <v>4</v>
      </c>
      <c r="E40" s="137"/>
      <c r="F40" s="137"/>
      <c r="G40" s="137"/>
      <c r="H40" s="137"/>
      <c r="I40" s="137"/>
      <c r="J40" s="137"/>
      <c r="K40" s="137"/>
      <c r="L40" s="137"/>
    </row>
    <row r="41" spans="1:12" s="81" customFormat="1">
      <c r="A41" s="140" t="s">
        <v>660</v>
      </c>
      <c r="B41" s="301">
        <v>9</v>
      </c>
      <c r="C41" s="301">
        <v>1</v>
      </c>
      <c r="D41" s="301">
        <v>5</v>
      </c>
      <c r="E41" s="302">
        <v>14633929</v>
      </c>
      <c r="F41" s="302"/>
      <c r="G41" s="302"/>
      <c r="H41" s="302">
        <v>12357</v>
      </c>
      <c r="I41" s="302">
        <f>+I38</f>
        <v>-5371878</v>
      </c>
      <c r="J41" s="302">
        <f>+J38</f>
        <v>9274408</v>
      </c>
      <c r="K41" s="302"/>
      <c r="L41" s="302">
        <f>+J41</f>
        <v>9274408</v>
      </c>
    </row>
    <row r="42" spans="1:12" s="81" customFormat="1">
      <c r="A42" s="140" t="s">
        <v>659</v>
      </c>
      <c r="B42" s="301"/>
      <c r="C42" s="301"/>
      <c r="D42" s="301"/>
      <c r="E42" s="302"/>
      <c r="F42" s="302"/>
      <c r="G42" s="302"/>
      <c r="H42" s="302"/>
      <c r="I42" s="302"/>
      <c r="J42" s="302"/>
      <c r="K42" s="302"/>
      <c r="L42" s="302"/>
    </row>
    <row r="43" spans="1:12">
      <c r="A43" s="37" t="s">
        <v>631</v>
      </c>
      <c r="B43" s="35">
        <v>9</v>
      </c>
      <c r="C43" s="35">
        <v>1</v>
      </c>
      <c r="D43" s="35">
        <v>6</v>
      </c>
      <c r="E43" s="137"/>
      <c r="F43" s="137"/>
      <c r="G43" s="137"/>
      <c r="H43" s="137"/>
      <c r="I43" s="137"/>
      <c r="J43" s="137"/>
      <c r="K43" s="137"/>
      <c r="L43" s="137"/>
    </row>
    <row r="44" spans="1:12" ht="25.5">
      <c r="A44" s="37" t="s">
        <v>632</v>
      </c>
      <c r="B44" s="35">
        <v>9</v>
      </c>
      <c r="C44" s="35">
        <v>1</v>
      </c>
      <c r="D44" s="35">
        <v>7</v>
      </c>
      <c r="E44" s="137"/>
      <c r="F44" s="137"/>
      <c r="G44" s="137"/>
      <c r="H44" s="137"/>
      <c r="I44" s="137"/>
      <c r="J44" s="137"/>
      <c r="K44" s="137"/>
      <c r="L44" s="137"/>
    </row>
    <row r="45" spans="1:12" ht="25.5">
      <c r="A45" s="37" t="s">
        <v>633</v>
      </c>
      <c r="B45" s="35">
        <v>9</v>
      </c>
      <c r="C45" s="35">
        <v>1</v>
      </c>
      <c r="D45" s="35">
        <v>8</v>
      </c>
      <c r="E45" s="137"/>
      <c r="F45" s="137"/>
      <c r="G45" s="137"/>
      <c r="H45" s="137"/>
      <c r="I45" s="137"/>
      <c r="J45" s="137"/>
      <c r="K45" s="137"/>
      <c r="L45" s="137"/>
    </row>
    <row r="46" spans="1:12">
      <c r="A46" s="37" t="s">
        <v>634</v>
      </c>
      <c r="B46" s="35">
        <v>9</v>
      </c>
      <c r="C46" s="35">
        <v>1</v>
      </c>
      <c r="D46" s="35">
        <v>9</v>
      </c>
      <c r="E46" s="137"/>
      <c r="F46" s="137"/>
      <c r="G46" s="137"/>
      <c r="H46" s="137"/>
      <c r="I46" s="137">
        <v>3672906</v>
      </c>
      <c r="J46" s="137">
        <f>+E46+F46+G46+H46+I46</f>
        <v>3672906</v>
      </c>
      <c r="K46" s="137"/>
      <c r="L46" s="137">
        <f>+J46</f>
        <v>3672906</v>
      </c>
    </row>
    <row r="47" spans="1:12">
      <c r="A47" s="37" t="s">
        <v>635</v>
      </c>
      <c r="B47" s="35">
        <v>9</v>
      </c>
      <c r="C47" s="35">
        <v>2</v>
      </c>
      <c r="D47" s="35">
        <v>0</v>
      </c>
      <c r="E47" s="137"/>
      <c r="F47" s="137"/>
      <c r="G47" s="137"/>
      <c r="H47" s="137">
        <v>1</v>
      </c>
      <c r="I47" s="153">
        <v>178545</v>
      </c>
      <c r="J47" s="152">
        <v>178546</v>
      </c>
      <c r="K47" s="152"/>
      <c r="L47" s="152">
        <f>+J47</f>
        <v>178546</v>
      </c>
    </row>
    <row r="48" spans="1:12" ht="25.5">
      <c r="A48" s="37" t="s">
        <v>636</v>
      </c>
      <c r="B48" s="35">
        <v>9</v>
      </c>
      <c r="C48" s="35">
        <v>2</v>
      </c>
      <c r="D48" s="35">
        <v>1</v>
      </c>
      <c r="E48" s="137"/>
      <c r="F48" s="137"/>
      <c r="G48" s="137"/>
      <c r="H48" s="137"/>
      <c r="I48" s="152"/>
      <c r="J48" s="152"/>
      <c r="K48" s="152"/>
      <c r="L48" s="152"/>
    </row>
    <row r="49" spans="1:12" ht="25.5">
      <c r="A49" s="37" t="s">
        <v>637</v>
      </c>
      <c r="B49" s="35">
        <v>9</v>
      </c>
      <c r="C49" s="35">
        <v>2</v>
      </c>
      <c r="D49" s="35">
        <v>2</v>
      </c>
      <c r="E49" s="137"/>
      <c r="F49" s="137"/>
      <c r="G49" s="137"/>
      <c r="H49" s="137"/>
      <c r="I49" s="137"/>
      <c r="J49" s="137"/>
      <c r="K49" s="137"/>
      <c r="L49" s="137"/>
    </row>
    <row r="50" spans="1:12" s="142" customFormat="1">
      <c r="A50" s="144" t="s">
        <v>658</v>
      </c>
      <c r="B50" s="301">
        <v>9</v>
      </c>
      <c r="C50" s="301">
        <v>2</v>
      </c>
      <c r="D50" s="301">
        <v>3</v>
      </c>
      <c r="E50" s="302">
        <f>+E41</f>
        <v>14633929</v>
      </c>
      <c r="F50" s="302"/>
      <c r="G50" s="302"/>
      <c r="H50" s="302">
        <f>+H41+H43+H44+H45+H46+H47+H48+H49</f>
        <v>12358</v>
      </c>
      <c r="I50" s="302">
        <f>+I41+I46+I47</f>
        <v>-1520427</v>
      </c>
      <c r="J50" s="302">
        <f>+J41+J46+J47</f>
        <v>13125860</v>
      </c>
      <c r="K50" s="302"/>
      <c r="L50" s="302">
        <f>+J50</f>
        <v>13125860</v>
      </c>
    </row>
    <row r="51" spans="1:12" s="142" customFormat="1">
      <c r="A51" s="145" t="s">
        <v>638</v>
      </c>
      <c r="B51" s="301"/>
      <c r="C51" s="301"/>
      <c r="D51" s="301"/>
      <c r="E51" s="302"/>
      <c r="F51" s="302"/>
      <c r="G51" s="302"/>
      <c r="H51" s="302"/>
      <c r="I51" s="302"/>
      <c r="J51" s="302"/>
      <c r="K51" s="302"/>
      <c r="L51" s="302"/>
    </row>
    <row r="52" spans="1:12">
      <c r="A52" s="55"/>
      <c r="B52" s="25"/>
      <c r="C52" s="25"/>
      <c r="D52" s="25"/>
      <c r="E52" s="85"/>
      <c r="F52" s="85"/>
      <c r="G52" s="85"/>
      <c r="H52" s="85"/>
      <c r="I52" s="85"/>
      <c r="J52" s="85"/>
      <c r="K52" s="85"/>
      <c r="L52" s="151"/>
    </row>
    <row r="53" spans="1:12">
      <c r="A53" s="25"/>
      <c r="B53" s="25"/>
      <c r="C53" s="25"/>
      <c r="D53" s="25"/>
      <c r="E53" s="99"/>
      <c r="F53" s="99"/>
      <c r="G53" s="99"/>
      <c r="H53" s="85"/>
      <c r="I53" s="85"/>
      <c r="J53" s="85"/>
      <c r="K53" s="85"/>
      <c r="L53" s="85"/>
    </row>
    <row r="54" spans="1:12">
      <c r="A54" s="56" t="s">
        <v>650</v>
      </c>
      <c r="E54" s="138"/>
      <c r="F54" s="138"/>
      <c r="G54" s="138"/>
      <c r="L54" s="90" t="s">
        <v>232</v>
      </c>
    </row>
    <row r="55" spans="1:12">
      <c r="E55" s="138"/>
      <c r="F55" s="138"/>
      <c r="G55" s="138"/>
      <c r="I55" s="90" t="s">
        <v>233</v>
      </c>
      <c r="L55" s="128" t="s">
        <v>657</v>
      </c>
    </row>
    <row r="56" spans="1:12">
      <c r="A56" s="52" t="s">
        <v>667</v>
      </c>
      <c r="E56" s="138"/>
      <c r="F56" s="138"/>
      <c r="G56" s="138"/>
    </row>
    <row r="58" spans="1:12">
      <c r="A58" s="25"/>
      <c r="B58" s="25"/>
      <c r="C58" s="25"/>
      <c r="D58" s="25"/>
      <c r="E58" s="85"/>
      <c r="F58" s="85"/>
      <c r="G58" s="85"/>
      <c r="H58" s="85"/>
      <c r="I58" s="85"/>
      <c r="J58" s="85"/>
      <c r="K58" s="85"/>
      <c r="L58" s="85"/>
    </row>
    <row r="59" spans="1:12">
      <c r="A59" s="25"/>
      <c r="B59" s="25"/>
      <c r="C59" s="25"/>
      <c r="D59" s="25"/>
      <c r="E59" s="85"/>
      <c r="F59" s="85"/>
      <c r="G59" s="85"/>
      <c r="H59" s="85"/>
      <c r="I59" s="85"/>
      <c r="J59" s="85"/>
      <c r="K59" s="85"/>
      <c r="L59" s="85"/>
    </row>
    <row r="60" spans="1:12">
      <c r="A60" s="25"/>
      <c r="B60" s="25"/>
      <c r="C60" s="25"/>
      <c r="D60" s="25"/>
      <c r="E60" s="85"/>
      <c r="F60" s="85"/>
      <c r="G60" s="85"/>
      <c r="H60" s="85"/>
      <c r="I60" s="85"/>
      <c r="J60" s="85"/>
      <c r="K60" s="85"/>
      <c r="L60" s="85"/>
    </row>
    <row r="61" spans="1:12">
      <c r="A61" s="25"/>
      <c r="B61" s="25"/>
      <c r="C61" s="25"/>
      <c r="D61" s="25"/>
      <c r="E61" s="85"/>
      <c r="F61" s="85"/>
      <c r="G61" s="85"/>
      <c r="H61" s="85"/>
      <c r="I61" s="85"/>
      <c r="J61" s="85"/>
      <c r="K61" s="85"/>
      <c r="L61" s="85"/>
    </row>
    <row r="62" spans="1:12">
      <c r="A62" s="25"/>
      <c r="B62" s="25"/>
      <c r="C62" s="25"/>
      <c r="D62" s="25"/>
      <c r="E62" s="85"/>
      <c r="F62" s="85"/>
      <c r="G62" s="85"/>
      <c r="H62" s="85"/>
      <c r="I62" s="85"/>
      <c r="J62" s="85"/>
      <c r="K62" s="85"/>
      <c r="L62" s="85"/>
    </row>
    <row r="63" spans="1:12">
      <c r="A63" s="25"/>
      <c r="B63" s="25"/>
      <c r="C63" s="25"/>
      <c r="D63" s="25"/>
      <c r="E63" s="85"/>
      <c r="F63" s="85"/>
      <c r="G63" s="85"/>
      <c r="H63" s="85"/>
      <c r="I63" s="85"/>
      <c r="J63" s="85"/>
      <c r="K63" s="85"/>
      <c r="L63" s="85"/>
    </row>
    <row r="64" spans="1:12">
      <c r="A64" s="25"/>
      <c r="B64" s="25"/>
      <c r="C64" s="25"/>
      <c r="D64" s="25"/>
      <c r="E64" s="85"/>
      <c r="F64" s="85"/>
      <c r="G64" s="85"/>
      <c r="H64" s="85"/>
      <c r="I64" s="85"/>
      <c r="J64" s="85"/>
      <c r="K64" s="85"/>
      <c r="L64" s="85"/>
    </row>
    <row r="65" spans="1:12">
      <c r="A65" s="25"/>
      <c r="B65" s="25"/>
      <c r="C65" s="25"/>
      <c r="D65" s="25"/>
      <c r="E65" s="85"/>
      <c r="F65" s="85"/>
      <c r="G65" s="85"/>
      <c r="H65" s="85"/>
      <c r="I65" s="85"/>
      <c r="J65" s="85"/>
      <c r="K65" s="85"/>
      <c r="L65" s="85"/>
    </row>
    <row r="66" spans="1:12">
      <c r="A66" s="25"/>
      <c r="B66" s="25"/>
      <c r="C66" s="25"/>
      <c r="D66" s="25"/>
      <c r="E66" s="85"/>
      <c r="F66" s="85"/>
      <c r="G66" s="85"/>
      <c r="H66" s="85"/>
      <c r="I66" s="85"/>
      <c r="J66" s="85"/>
      <c r="K66" s="85"/>
      <c r="L66" s="85"/>
    </row>
    <row r="67" spans="1:12">
      <c r="A67" s="25"/>
      <c r="B67" s="25"/>
      <c r="C67" s="25"/>
      <c r="D67" s="25"/>
      <c r="E67" s="85"/>
      <c r="F67" s="85"/>
      <c r="G67" s="85"/>
      <c r="H67" s="85"/>
      <c r="I67" s="85"/>
      <c r="J67" s="85"/>
      <c r="K67" s="85"/>
      <c r="L67" s="85"/>
    </row>
    <row r="68" spans="1:12">
      <c r="A68" s="25"/>
      <c r="B68" s="25"/>
      <c r="C68" s="25"/>
      <c r="D68" s="25"/>
      <c r="E68" s="85"/>
      <c r="F68" s="85"/>
      <c r="G68" s="85"/>
      <c r="H68" s="85"/>
      <c r="I68" s="85"/>
      <c r="J68" s="85"/>
      <c r="K68" s="85"/>
      <c r="L68" s="85"/>
    </row>
    <row r="69" spans="1:12">
      <c r="A69" s="25"/>
      <c r="B69" s="25"/>
      <c r="C69" s="25"/>
      <c r="D69" s="25"/>
      <c r="E69" s="85"/>
      <c r="F69" s="85"/>
      <c r="G69" s="85"/>
      <c r="H69" s="85"/>
      <c r="I69" s="85"/>
      <c r="J69" s="85"/>
      <c r="K69" s="85"/>
      <c r="L69" s="85"/>
    </row>
    <row r="70" spans="1:12">
      <c r="A70" s="25"/>
      <c r="B70" s="25"/>
      <c r="C70" s="25"/>
      <c r="D70" s="25"/>
      <c r="E70" s="85"/>
      <c r="F70" s="85"/>
      <c r="G70" s="85"/>
      <c r="H70" s="85"/>
      <c r="I70" s="85"/>
      <c r="J70" s="85"/>
      <c r="K70" s="85"/>
      <c r="L70" s="85"/>
    </row>
    <row r="71" spans="1:12">
      <c r="A71" s="25"/>
      <c r="B71" s="25"/>
      <c r="C71" s="25"/>
      <c r="D71" s="25"/>
      <c r="E71" s="85"/>
      <c r="F71" s="85"/>
      <c r="G71" s="85"/>
      <c r="H71" s="85"/>
      <c r="I71" s="85"/>
      <c r="J71" s="85"/>
      <c r="K71" s="85"/>
      <c r="L71" s="85"/>
    </row>
    <row r="72" spans="1:12">
      <c r="A72" s="25"/>
      <c r="B72" s="25"/>
      <c r="C72" s="25"/>
      <c r="D72" s="25"/>
      <c r="E72" s="85"/>
      <c r="F72" s="85"/>
      <c r="G72" s="85"/>
      <c r="H72" s="85"/>
      <c r="I72" s="85"/>
      <c r="J72" s="85"/>
      <c r="K72" s="85"/>
      <c r="L72" s="85"/>
    </row>
    <row r="73" spans="1:12">
      <c r="A73" s="25"/>
      <c r="B73" s="25"/>
      <c r="C73" s="25"/>
      <c r="D73" s="25"/>
      <c r="E73" s="85"/>
      <c r="F73" s="85"/>
      <c r="G73" s="85"/>
      <c r="H73" s="85"/>
      <c r="I73" s="85"/>
      <c r="J73" s="85"/>
      <c r="K73" s="85"/>
      <c r="L73" s="85"/>
    </row>
    <row r="74" spans="1:12">
      <c r="A74" s="25"/>
      <c r="B74" s="25"/>
      <c r="C74" s="25"/>
      <c r="D74" s="25"/>
      <c r="E74" s="85"/>
      <c r="F74" s="85"/>
      <c r="G74" s="85"/>
      <c r="H74" s="85"/>
      <c r="I74" s="85"/>
      <c r="J74" s="85"/>
      <c r="K74" s="85"/>
      <c r="L74" s="85"/>
    </row>
    <row r="75" spans="1:12">
      <c r="A75" s="25"/>
      <c r="B75" s="25"/>
      <c r="C75" s="25"/>
      <c r="D75" s="25"/>
      <c r="E75" s="85"/>
      <c r="F75" s="85"/>
      <c r="G75" s="85"/>
      <c r="H75" s="85"/>
      <c r="I75" s="85"/>
      <c r="J75" s="85"/>
      <c r="K75" s="85"/>
      <c r="L75" s="85"/>
    </row>
    <row r="76" spans="1:12">
      <c r="A76" s="25"/>
      <c r="B76" s="25"/>
      <c r="C76" s="25"/>
      <c r="D76" s="25"/>
      <c r="E76" s="85"/>
      <c r="F76" s="85"/>
      <c r="G76" s="85"/>
      <c r="H76" s="85"/>
      <c r="I76" s="85"/>
      <c r="J76" s="85"/>
      <c r="K76" s="85"/>
      <c r="L76" s="85"/>
    </row>
    <row r="77" spans="1:12">
      <c r="A77" s="25"/>
      <c r="B77" s="25"/>
      <c r="C77" s="25"/>
      <c r="D77" s="25"/>
      <c r="E77" s="85"/>
      <c r="F77" s="85"/>
      <c r="G77" s="85"/>
      <c r="H77" s="85"/>
      <c r="I77" s="85"/>
      <c r="J77" s="85"/>
      <c r="K77" s="85"/>
      <c r="L77" s="85"/>
    </row>
    <row r="78" spans="1:12">
      <c r="A78" s="25"/>
      <c r="B78" s="25"/>
      <c r="C78" s="25"/>
      <c r="D78" s="25"/>
      <c r="E78" s="85"/>
      <c r="F78" s="85"/>
      <c r="G78" s="85"/>
      <c r="H78" s="85"/>
      <c r="I78" s="85"/>
      <c r="J78" s="85"/>
      <c r="K78" s="85"/>
      <c r="L78" s="85"/>
    </row>
    <row r="79" spans="1:12">
      <c r="A79" s="25"/>
      <c r="B79" s="25"/>
      <c r="C79" s="25"/>
      <c r="D79" s="25"/>
      <c r="E79" s="85"/>
      <c r="F79" s="85"/>
      <c r="G79" s="85"/>
      <c r="H79" s="85"/>
      <c r="I79" s="85"/>
      <c r="J79" s="85"/>
      <c r="K79" s="85"/>
      <c r="L79" s="85"/>
    </row>
    <row r="80" spans="1:12">
      <c r="A80" s="25"/>
      <c r="B80" s="25"/>
      <c r="C80" s="25"/>
      <c r="D80" s="25"/>
      <c r="E80" s="85"/>
      <c r="F80" s="85"/>
      <c r="G80" s="85"/>
      <c r="H80" s="85"/>
      <c r="I80" s="85"/>
      <c r="J80" s="85"/>
      <c r="K80" s="85"/>
      <c r="L80" s="85"/>
    </row>
    <row r="81" spans="1:12">
      <c r="A81" s="25"/>
      <c r="B81" s="25"/>
      <c r="C81" s="25"/>
      <c r="D81" s="25"/>
      <c r="E81" s="85"/>
      <c r="F81" s="85"/>
      <c r="G81" s="85"/>
      <c r="H81" s="85"/>
      <c r="I81" s="85"/>
      <c r="J81" s="85"/>
      <c r="K81" s="85"/>
      <c r="L81" s="85"/>
    </row>
    <row r="82" spans="1:12">
      <c r="A82" s="25"/>
      <c r="B82" s="25"/>
      <c r="C82" s="25"/>
      <c r="D82" s="25"/>
      <c r="E82" s="85"/>
      <c r="F82" s="85"/>
      <c r="G82" s="85"/>
      <c r="H82" s="85"/>
      <c r="I82" s="85"/>
      <c r="J82" s="85"/>
      <c r="K82" s="85"/>
      <c r="L82" s="85"/>
    </row>
    <row r="83" spans="1:12">
      <c r="A83" s="25"/>
      <c r="B83" s="25"/>
      <c r="C83" s="25"/>
      <c r="D83" s="25"/>
      <c r="E83" s="85"/>
      <c r="F83" s="85"/>
      <c r="G83" s="85"/>
      <c r="H83" s="85"/>
      <c r="I83" s="85"/>
      <c r="J83" s="85"/>
      <c r="K83" s="85"/>
      <c r="L83" s="85"/>
    </row>
    <row r="84" spans="1:12">
      <c r="A84" s="25"/>
      <c r="B84" s="25"/>
      <c r="C84" s="25"/>
      <c r="D84" s="25"/>
      <c r="E84" s="85"/>
      <c r="F84" s="85"/>
      <c r="G84" s="85"/>
      <c r="H84" s="85"/>
      <c r="I84" s="85"/>
      <c r="J84" s="85"/>
      <c r="K84" s="85"/>
      <c r="L84" s="85"/>
    </row>
    <row r="85" spans="1:12">
      <c r="A85" s="25"/>
      <c r="B85" s="25"/>
      <c r="C85" s="25"/>
      <c r="D85" s="25"/>
      <c r="E85" s="85"/>
      <c r="F85" s="85"/>
      <c r="G85" s="85"/>
      <c r="H85" s="85"/>
      <c r="I85" s="85"/>
      <c r="J85" s="85"/>
      <c r="K85" s="85"/>
      <c r="L85" s="85"/>
    </row>
    <row r="86" spans="1:12">
      <c r="A86" s="25"/>
      <c r="B86" s="25"/>
      <c r="C86" s="25"/>
      <c r="D86" s="25"/>
      <c r="E86" s="85"/>
      <c r="F86" s="85"/>
      <c r="G86" s="85"/>
      <c r="H86" s="85"/>
      <c r="I86" s="85"/>
      <c r="J86" s="85"/>
      <c r="K86" s="85"/>
      <c r="L86" s="85"/>
    </row>
    <row r="87" spans="1:12">
      <c r="A87" s="25"/>
      <c r="B87" s="25"/>
      <c r="C87" s="25"/>
      <c r="D87" s="25"/>
      <c r="E87" s="85"/>
      <c r="F87" s="85"/>
      <c r="G87" s="85"/>
      <c r="H87" s="85"/>
      <c r="I87" s="85"/>
      <c r="J87" s="85"/>
      <c r="K87" s="85"/>
      <c r="L87" s="85"/>
    </row>
    <row r="88" spans="1:12">
      <c r="A88" s="25"/>
      <c r="B88" s="25"/>
      <c r="C88" s="25"/>
      <c r="D88" s="25"/>
      <c r="E88" s="85"/>
      <c r="F88" s="85"/>
      <c r="G88" s="85"/>
      <c r="H88" s="85"/>
      <c r="I88" s="85"/>
      <c r="J88" s="85"/>
      <c r="K88" s="85"/>
      <c r="L88" s="85"/>
    </row>
    <row r="89" spans="1:12">
      <c r="A89" s="25"/>
      <c r="B89" s="25"/>
      <c r="C89" s="25"/>
      <c r="D89" s="25"/>
      <c r="E89" s="85"/>
      <c r="F89" s="85"/>
      <c r="G89" s="85"/>
      <c r="H89" s="85"/>
      <c r="I89" s="85"/>
      <c r="J89" s="85"/>
      <c r="K89" s="85"/>
      <c r="L89" s="85"/>
    </row>
    <row r="90" spans="1:12">
      <c r="A90" s="25"/>
      <c r="B90" s="25"/>
      <c r="C90" s="25"/>
      <c r="D90" s="25"/>
      <c r="E90" s="85"/>
      <c r="F90" s="85"/>
      <c r="G90" s="85"/>
      <c r="H90" s="85"/>
      <c r="I90" s="85"/>
      <c r="J90" s="85"/>
      <c r="K90" s="85"/>
      <c r="L90" s="85"/>
    </row>
    <row r="91" spans="1:12">
      <c r="A91" s="25"/>
      <c r="B91" s="25"/>
      <c r="C91" s="25"/>
      <c r="D91" s="25"/>
      <c r="E91" s="85"/>
      <c r="F91" s="85"/>
      <c r="G91" s="85"/>
      <c r="H91" s="85"/>
      <c r="I91" s="85"/>
      <c r="J91" s="85"/>
      <c r="K91" s="85"/>
      <c r="L91" s="85"/>
    </row>
    <row r="92" spans="1:12">
      <c r="A92" s="25"/>
      <c r="B92" s="25"/>
      <c r="C92" s="25"/>
      <c r="D92" s="25"/>
      <c r="E92" s="85"/>
      <c r="F92" s="85"/>
      <c r="G92" s="85"/>
      <c r="H92" s="85"/>
      <c r="I92" s="85"/>
      <c r="J92" s="85"/>
      <c r="K92" s="85"/>
      <c r="L92" s="85"/>
    </row>
    <row r="93" spans="1:12">
      <c r="A93" s="25"/>
      <c r="B93" s="25"/>
      <c r="C93" s="25"/>
      <c r="D93" s="25"/>
      <c r="E93" s="85"/>
      <c r="F93" s="85"/>
      <c r="G93" s="85"/>
      <c r="H93" s="85"/>
      <c r="I93" s="85"/>
      <c r="J93" s="85"/>
      <c r="K93" s="85"/>
      <c r="L93" s="85"/>
    </row>
    <row r="94" spans="1:12">
      <c r="A94" s="25"/>
      <c r="B94" s="25"/>
      <c r="C94" s="25"/>
      <c r="D94" s="25"/>
      <c r="E94" s="85"/>
      <c r="F94" s="85"/>
      <c r="G94" s="85"/>
      <c r="H94" s="85"/>
      <c r="I94" s="85"/>
      <c r="J94" s="85"/>
      <c r="K94" s="85"/>
      <c r="L94" s="85"/>
    </row>
    <row r="95" spans="1:12">
      <c r="A95" s="25"/>
      <c r="B95" s="25"/>
      <c r="C95" s="25"/>
      <c r="D95" s="25"/>
      <c r="E95" s="85"/>
      <c r="F95" s="85"/>
      <c r="G95" s="85"/>
      <c r="H95" s="85"/>
      <c r="I95" s="85"/>
      <c r="J95" s="85"/>
      <c r="K95" s="85"/>
      <c r="L95" s="85"/>
    </row>
    <row r="96" spans="1:12">
      <c r="A96" s="25"/>
      <c r="B96" s="25"/>
      <c r="C96" s="25"/>
      <c r="D96" s="25"/>
      <c r="E96" s="85"/>
      <c r="F96" s="85"/>
      <c r="G96" s="85"/>
      <c r="H96" s="85"/>
      <c r="I96" s="85"/>
      <c r="J96" s="85"/>
      <c r="K96" s="85"/>
      <c r="L96" s="85"/>
    </row>
    <row r="97" spans="1:12">
      <c r="A97" s="25"/>
      <c r="B97" s="25"/>
      <c r="C97" s="25"/>
      <c r="D97" s="25"/>
      <c r="E97" s="85"/>
      <c r="F97" s="85"/>
      <c r="G97" s="85"/>
      <c r="H97" s="85"/>
      <c r="I97" s="85"/>
      <c r="J97" s="85"/>
      <c r="K97" s="85"/>
      <c r="L97" s="85"/>
    </row>
    <row r="98" spans="1:12">
      <c r="A98" s="25"/>
      <c r="B98" s="25"/>
      <c r="C98" s="25"/>
      <c r="D98" s="25"/>
      <c r="E98" s="85"/>
      <c r="F98" s="85"/>
      <c r="G98" s="85"/>
      <c r="H98" s="85"/>
      <c r="I98" s="85"/>
      <c r="J98" s="85"/>
      <c r="K98" s="85"/>
      <c r="L98" s="85"/>
    </row>
    <row r="99" spans="1:12">
      <c r="A99" s="25"/>
      <c r="B99" s="25"/>
      <c r="C99" s="25"/>
      <c r="D99" s="25"/>
      <c r="E99" s="85"/>
      <c r="F99" s="85"/>
      <c r="G99" s="85"/>
      <c r="H99" s="85"/>
      <c r="I99" s="85"/>
      <c r="J99" s="85"/>
      <c r="K99" s="85"/>
      <c r="L99" s="85"/>
    </row>
    <row r="100" spans="1:12">
      <c r="A100" s="25"/>
      <c r="B100" s="25"/>
      <c r="C100" s="25"/>
      <c r="D100" s="25"/>
      <c r="E100" s="85"/>
      <c r="F100" s="85"/>
      <c r="G100" s="85"/>
      <c r="H100" s="85"/>
      <c r="I100" s="85"/>
      <c r="J100" s="85"/>
      <c r="K100" s="85"/>
      <c r="L100" s="85"/>
    </row>
    <row r="101" spans="1:12">
      <c r="A101" s="25"/>
      <c r="B101" s="25"/>
      <c r="C101" s="25"/>
      <c r="D101" s="25"/>
      <c r="E101" s="85"/>
      <c r="F101" s="85"/>
      <c r="G101" s="85"/>
      <c r="H101" s="85"/>
      <c r="I101" s="85"/>
      <c r="J101" s="85"/>
      <c r="K101" s="85"/>
      <c r="L101" s="85"/>
    </row>
    <row r="102" spans="1:12">
      <c r="A102" s="25"/>
      <c r="B102" s="25"/>
      <c r="C102" s="25"/>
      <c r="D102" s="25"/>
      <c r="E102" s="85"/>
      <c r="F102" s="85"/>
      <c r="G102" s="85"/>
      <c r="H102" s="85"/>
      <c r="I102" s="85"/>
      <c r="J102" s="85"/>
      <c r="K102" s="85"/>
      <c r="L102" s="85"/>
    </row>
    <row r="103" spans="1:12">
      <c r="A103" s="25"/>
      <c r="B103" s="25"/>
      <c r="C103" s="25"/>
      <c r="D103" s="25"/>
      <c r="E103" s="85"/>
      <c r="F103" s="85"/>
      <c r="G103" s="85"/>
      <c r="H103" s="85"/>
      <c r="I103" s="85"/>
      <c r="J103" s="85"/>
      <c r="K103" s="85"/>
      <c r="L103" s="85"/>
    </row>
    <row r="104" spans="1:12">
      <c r="A104" s="25"/>
      <c r="B104" s="25"/>
      <c r="C104" s="25"/>
      <c r="D104" s="25"/>
      <c r="E104" s="85"/>
      <c r="F104" s="85"/>
      <c r="G104" s="85"/>
      <c r="H104" s="85"/>
      <c r="I104" s="85"/>
      <c r="J104" s="85"/>
      <c r="K104" s="85"/>
      <c r="L104" s="85"/>
    </row>
    <row r="105" spans="1:12">
      <c r="A105" s="25"/>
      <c r="B105" s="25"/>
      <c r="C105" s="25"/>
      <c r="D105" s="25"/>
      <c r="E105" s="85"/>
      <c r="F105" s="85"/>
      <c r="G105" s="85"/>
      <c r="H105" s="85"/>
      <c r="I105" s="85"/>
      <c r="J105" s="85"/>
      <c r="K105" s="85"/>
      <c r="L105" s="85"/>
    </row>
    <row r="106" spans="1:12">
      <c r="A106" s="25"/>
      <c r="B106" s="25"/>
      <c r="C106" s="25"/>
      <c r="D106" s="25"/>
      <c r="E106" s="85"/>
      <c r="F106" s="85"/>
      <c r="G106" s="85"/>
      <c r="H106" s="85"/>
      <c r="I106" s="85"/>
      <c r="J106" s="85"/>
      <c r="K106" s="85"/>
      <c r="L106" s="85"/>
    </row>
    <row r="107" spans="1:12">
      <c r="A107" s="25"/>
      <c r="B107" s="25"/>
      <c r="C107" s="25"/>
      <c r="D107" s="25"/>
      <c r="E107" s="85"/>
      <c r="F107" s="85"/>
      <c r="G107" s="85"/>
      <c r="H107" s="85"/>
      <c r="I107" s="85"/>
      <c r="J107" s="85"/>
      <c r="K107" s="85"/>
      <c r="L107" s="85"/>
    </row>
    <row r="108" spans="1:12">
      <c r="A108" s="25"/>
      <c r="B108" s="25"/>
      <c r="C108" s="25"/>
      <c r="D108" s="25"/>
      <c r="E108" s="85"/>
      <c r="F108" s="85"/>
      <c r="G108" s="85"/>
      <c r="H108" s="85"/>
      <c r="I108" s="85"/>
      <c r="J108" s="85"/>
      <c r="K108" s="85"/>
      <c r="L108" s="85"/>
    </row>
    <row r="109" spans="1:12">
      <c r="A109" s="25"/>
      <c r="B109" s="25"/>
      <c r="C109" s="25"/>
      <c r="D109" s="25"/>
      <c r="E109" s="85"/>
      <c r="F109" s="85"/>
      <c r="G109" s="85"/>
      <c r="H109" s="85"/>
      <c r="I109" s="85"/>
      <c r="J109" s="85"/>
      <c r="K109" s="85"/>
      <c r="L109" s="85"/>
    </row>
    <row r="110" spans="1:12">
      <c r="A110" s="25"/>
      <c r="B110" s="25"/>
      <c r="C110" s="25"/>
      <c r="D110" s="25"/>
      <c r="E110" s="85"/>
      <c r="F110" s="85"/>
      <c r="G110" s="85"/>
      <c r="H110" s="85"/>
      <c r="I110" s="85"/>
      <c r="J110" s="85"/>
      <c r="K110" s="85"/>
      <c r="L110" s="85"/>
    </row>
    <row r="111" spans="1:12">
      <c r="A111" s="25"/>
      <c r="B111" s="25"/>
      <c r="C111" s="25"/>
      <c r="D111" s="25"/>
      <c r="E111" s="85"/>
      <c r="F111" s="85"/>
      <c r="G111" s="85"/>
      <c r="H111" s="85"/>
      <c r="I111" s="85"/>
      <c r="J111" s="85"/>
      <c r="K111" s="85"/>
      <c r="L111" s="85"/>
    </row>
    <row r="112" spans="1:12">
      <c r="A112" s="25"/>
      <c r="B112" s="25"/>
      <c r="C112" s="25"/>
      <c r="D112" s="25"/>
      <c r="E112" s="85"/>
      <c r="F112" s="85"/>
      <c r="G112" s="85"/>
      <c r="H112" s="85"/>
      <c r="I112" s="85"/>
      <c r="J112" s="85"/>
      <c r="K112" s="85"/>
      <c r="L112" s="85"/>
    </row>
    <row r="113" spans="1:12">
      <c r="A113" s="25"/>
      <c r="B113" s="25"/>
      <c r="C113" s="25"/>
      <c r="D113" s="25"/>
      <c r="E113" s="85"/>
      <c r="F113" s="85"/>
      <c r="G113" s="85"/>
      <c r="H113" s="85"/>
      <c r="I113" s="85"/>
      <c r="J113" s="85"/>
      <c r="K113" s="85"/>
      <c r="L113" s="85"/>
    </row>
    <row r="114" spans="1:12">
      <c r="A114" s="25"/>
      <c r="B114" s="25"/>
      <c r="C114" s="25"/>
      <c r="D114" s="25"/>
      <c r="E114" s="85"/>
      <c r="F114" s="85"/>
      <c r="G114" s="85"/>
      <c r="H114" s="85"/>
      <c r="I114" s="85"/>
      <c r="J114" s="85"/>
      <c r="K114" s="85"/>
      <c r="L114" s="85"/>
    </row>
    <row r="115" spans="1:12">
      <c r="A115" s="25"/>
      <c r="B115" s="25"/>
      <c r="C115" s="25"/>
      <c r="D115" s="25"/>
      <c r="E115" s="85"/>
      <c r="F115" s="85"/>
      <c r="G115" s="85"/>
      <c r="H115" s="85"/>
      <c r="I115" s="85"/>
      <c r="J115" s="85"/>
      <c r="K115" s="85"/>
      <c r="L115" s="85"/>
    </row>
    <row r="116" spans="1:12">
      <c r="A116" s="25"/>
      <c r="B116" s="25"/>
      <c r="C116" s="25"/>
      <c r="D116" s="25"/>
      <c r="E116" s="85"/>
      <c r="F116" s="85"/>
      <c r="G116" s="85"/>
      <c r="H116" s="85"/>
      <c r="I116" s="85"/>
      <c r="J116" s="85"/>
      <c r="K116" s="85"/>
      <c r="L116" s="85"/>
    </row>
    <row r="117" spans="1:12">
      <c r="A117" s="25"/>
      <c r="B117" s="25"/>
      <c r="C117" s="25"/>
      <c r="D117" s="25"/>
      <c r="E117" s="85"/>
      <c r="F117" s="85"/>
      <c r="G117" s="85"/>
      <c r="H117" s="85"/>
      <c r="I117" s="85"/>
      <c r="J117" s="85"/>
      <c r="K117" s="85"/>
      <c r="L117" s="85"/>
    </row>
    <row r="118" spans="1:12">
      <c r="A118" s="25"/>
      <c r="B118" s="25"/>
      <c r="C118" s="25"/>
      <c r="D118" s="25"/>
      <c r="E118" s="85"/>
      <c r="F118" s="85"/>
      <c r="G118" s="85"/>
      <c r="H118" s="85"/>
      <c r="I118" s="85"/>
      <c r="J118" s="85"/>
      <c r="K118" s="85"/>
      <c r="L118" s="85"/>
    </row>
    <row r="119" spans="1:12">
      <c r="A119" s="25"/>
      <c r="B119" s="25"/>
      <c r="C119" s="25"/>
      <c r="D119" s="25"/>
      <c r="E119" s="85"/>
      <c r="F119" s="85"/>
      <c r="G119" s="85"/>
      <c r="H119" s="85"/>
      <c r="I119" s="85"/>
      <c r="J119" s="85"/>
      <c r="K119" s="85"/>
      <c r="L119" s="85"/>
    </row>
    <row r="120" spans="1:12">
      <c r="A120" s="25"/>
      <c r="B120" s="25"/>
      <c r="C120" s="25"/>
      <c r="D120" s="25"/>
      <c r="E120" s="85"/>
      <c r="F120" s="85"/>
      <c r="G120" s="85"/>
      <c r="H120" s="85"/>
      <c r="I120" s="85"/>
      <c r="J120" s="85"/>
      <c r="K120" s="85"/>
      <c r="L120" s="85"/>
    </row>
    <row r="121" spans="1:12">
      <c r="A121" s="25"/>
      <c r="B121" s="25"/>
      <c r="C121" s="25"/>
      <c r="D121" s="25"/>
      <c r="E121" s="85"/>
      <c r="F121" s="85"/>
      <c r="G121" s="85"/>
      <c r="H121" s="85"/>
      <c r="I121" s="85"/>
      <c r="J121" s="85"/>
      <c r="K121" s="85"/>
      <c r="L121" s="85"/>
    </row>
    <row r="122" spans="1:12">
      <c r="A122" s="25"/>
      <c r="B122" s="25"/>
      <c r="C122" s="25"/>
      <c r="D122" s="25"/>
      <c r="E122" s="85"/>
      <c r="F122" s="85"/>
      <c r="G122" s="85"/>
      <c r="H122" s="85"/>
      <c r="I122" s="85"/>
      <c r="J122" s="85"/>
      <c r="K122" s="85"/>
      <c r="L122" s="85"/>
    </row>
    <row r="123" spans="1:12">
      <c r="A123" s="25"/>
      <c r="B123" s="25"/>
      <c r="C123" s="25"/>
      <c r="D123" s="25"/>
      <c r="E123" s="85"/>
      <c r="F123" s="85"/>
      <c r="G123" s="85"/>
      <c r="H123" s="85"/>
      <c r="I123" s="85"/>
      <c r="J123" s="85"/>
      <c r="K123" s="85"/>
      <c r="L123" s="85"/>
    </row>
    <row r="124" spans="1:12">
      <c r="A124" s="25"/>
      <c r="B124" s="25"/>
      <c r="C124" s="25"/>
      <c r="D124" s="25"/>
      <c r="E124" s="85"/>
      <c r="F124" s="85"/>
      <c r="G124" s="85"/>
      <c r="H124" s="85"/>
      <c r="I124" s="85"/>
      <c r="J124" s="85"/>
      <c r="K124" s="85"/>
      <c r="L124" s="85"/>
    </row>
    <row r="125" spans="1:12">
      <c r="A125" s="25"/>
      <c r="B125" s="25"/>
      <c r="C125" s="25"/>
      <c r="D125" s="25"/>
      <c r="E125" s="85"/>
      <c r="F125" s="85"/>
      <c r="G125" s="85"/>
      <c r="H125" s="85"/>
      <c r="I125" s="85"/>
      <c r="J125" s="85"/>
      <c r="K125" s="85"/>
      <c r="L125" s="85"/>
    </row>
    <row r="126" spans="1:12">
      <c r="A126" s="25"/>
      <c r="B126" s="25"/>
      <c r="C126" s="25"/>
      <c r="D126" s="25"/>
      <c r="E126" s="85"/>
      <c r="F126" s="85"/>
      <c r="G126" s="85"/>
      <c r="H126" s="85"/>
      <c r="I126" s="85"/>
      <c r="J126" s="85"/>
      <c r="K126" s="85"/>
      <c r="L126" s="85"/>
    </row>
    <row r="127" spans="1:12">
      <c r="A127" s="25"/>
      <c r="B127" s="25"/>
      <c r="C127" s="25"/>
      <c r="D127" s="25"/>
      <c r="E127" s="85"/>
      <c r="F127" s="85"/>
      <c r="G127" s="85"/>
      <c r="H127" s="85"/>
      <c r="I127" s="85"/>
      <c r="J127" s="85"/>
      <c r="K127" s="85"/>
      <c r="L127" s="85"/>
    </row>
    <row r="128" spans="1:12">
      <c r="A128" s="25"/>
      <c r="B128" s="25"/>
      <c r="C128" s="25"/>
      <c r="D128" s="25"/>
      <c r="E128" s="85"/>
      <c r="F128" s="85"/>
      <c r="G128" s="85"/>
      <c r="H128" s="85"/>
      <c r="I128" s="85"/>
      <c r="J128" s="85"/>
      <c r="K128" s="85"/>
      <c r="L128" s="85"/>
    </row>
    <row r="129" spans="1:12">
      <c r="A129" s="25"/>
      <c r="B129" s="25"/>
      <c r="C129" s="25"/>
      <c r="D129" s="25"/>
      <c r="E129" s="85"/>
      <c r="F129" s="85"/>
      <c r="G129" s="85"/>
      <c r="H129" s="85"/>
      <c r="I129" s="85"/>
      <c r="J129" s="85"/>
      <c r="K129" s="85"/>
      <c r="L129" s="85"/>
    </row>
  </sheetData>
  <mergeCells count="52">
    <mergeCell ref="G50:G51"/>
    <mergeCell ref="H50:H51"/>
    <mergeCell ref="I50:I51"/>
    <mergeCell ref="J50:J51"/>
    <mergeCell ref="K50:K51"/>
    <mergeCell ref="L50:L51"/>
    <mergeCell ref="H41:H42"/>
    <mergeCell ref="I41:I42"/>
    <mergeCell ref="J41:J42"/>
    <mergeCell ref="K41:K42"/>
    <mergeCell ref="L41:L42"/>
    <mergeCell ref="B50:B51"/>
    <mergeCell ref="C50:C51"/>
    <mergeCell ref="D50:D51"/>
    <mergeCell ref="E50:E51"/>
    <mergeCell ref="F50:F51"/>
    <mergeCell ref="J29:J30"/>
    <mergeCell ref="K29:K30"/>
    <mergeCell ref="L29:L30"/>
    <mergeCell ref="B41:B42"/>
    <mergeCell ref="C41:C42"/>
    <mergeCell ref="D41:D42"/>
    <mergeCell ref="E41:E42"/>
    <mergeCell ref="F41:F42"/>
    <mergeCell ref="G41:G42"/>
    <mergeCell ref="E29:E30"/>
    <mergeCell ref="F29:F30"/>
    <mergeCell ref="G29:G30"/>
    <mergeCell ref="H29:H30"/>
    <mergeCell ref="I29:I30"/>
    <mergeCell ref="B25:D25"/>
    <mergeCell ref="A29:A30"/>
    <mergeCell ref="B29:B30"/>
    <mergeCell ref="C29:C30"/>
    <mergeCell ref="D29:D30"/>
    <mergeCell ref="A13:L13"/>
    <mergeCell ref="A19:A22"/>
    <mergeCell ref="B19:D24"/>
    <mergeCell ref="E19:J20"/>
    <mergeCell ref="K19:K24"/>
    <mergeCell ref="L19:L22"/>
    <mergeCell ref="E21:J21"/>
    <mergeCell ref="E22:E24"/>
    <mergeCell ref="G22:G24"/>
    <mergeCell ref="H22:H24"/>
    <mergeCell ref="I22:I24"/>
    <mergeCell ref="A12:L12"/>
    <mergeCell ref="K2:L2"/>
    <mergeCell ref="B3:L3"/>
    <mergeCell ref="B4:L4"/>
    <mergeCell ref="B5:L5"/>
    <mergeCell ref="B6:L6"/>
  </mergeCells>
  <pageMargins left="0" right="0" top="0" bottom="0" header="0" footer="0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2"/>
  <sheetViews>
    <sheetView workbookViewId="0">
      <selection activeCell="A34" sqref="A34"/>
    </sheetView>
  </sheetViews>
  <sheetFormatPr defaultRowHeight="15"/>
  <cols>
    <col min="1" max="1" width="67.140625" style="24" customWidth="1"/>
    <col min="2" max="2" width="45.5703125" style="23" customWidth="1"/>
  </cols>
  <sheetData>
    <row r="1" spans="1:2">
      <c r="A1" s="20" t="s">
        <v>639</v>
      </c>
      <c r="B1" s="57" t="s">
        <v>1</v>
      </c>
    </row>
    <row r="2" spans="1:2">
      <c r="A2" s="303" t="s">
        <v>640</v>
      </c>
      <c r="B2" s="57" t="s">
        <v>641</v>
      </c>
    </row>
    <row r="3" spans="1:2">
      <c r="A3" s="304"/>
      <c r="B3" s="2"/>
    </row>
    <row r="4" spans="1:2">
      <c r="A4" s="58" t="s">
        <v>642</v>
      </c>
      <c r="B4" s="58" t="s">
        <v>643</v>
      </c>
    </row>
    <row r="5" spans="1:2">
      <c r="A5" s="59"/>
      <c r="B5" s="60"/>
    </row>
    <row r="6" spans="1:2">
      <c r="A6" s="61"/>
      <c r="B6" s="60"/>
    </row>
    <row r="7" spans="1:2">
      <c r="A7" s="62"/>
      <c r="B7" s="60"/>
    </row>
    <row r="8" spans="1:2">
      <c r="A8" s="60"/>
      <c r="B8" s="63"/>
    </row>
    <row r="9" spans="1:2">
      <c r="A9" s="45"/>
      <c r="B9" s="60"/>
    </row>
    <row r="10" spans="1:2">
      <c r="A10" s="60"/>
      <c r="B10" s="60"/>
    </row>
    <row r="11" spans="1:2">
      <c r="A11" s="60"/>
      <c r="B11" s="60"/>
    </row>
    <row r="12" spans="1:2">
      <c r="A12" s="64"/>
      <c r="B12" s="60"/>
    </row>
    <row r="13" spans="1:2">
      <c r="A13" s="64"/>
      <c r="B13" s="60"/>
    </row>
    <row r="14" spans="1:2">
      <c r="A14" s="64"/>
      <c r="B14" s="60"/>
    </row>
    <row r="15" spans="1:2">
      <c r="A15" s="64"/>
      <c r="B15" s="60"/>
    </row>
    <row r="16" spans="1:2">
      <c r="A16" s="64"/>
      <c r="B16" s="60"/>
    </row>
    <row r="17" spans="1:2">
      <c r="A17" s="64"/>
      <c r="B17" s="60"/>
    </row>
    <row r="18" spans="1:2">
      <c r="A18" s="54"/>
      <c r="B18" s="60"/>
    </row>
    <row r="19" spans="1:2">
      <c r="A19" s="64"/>
      <c r="B19" s="60"/>
    </row>
    <row r="20" spans="1:2">
      <c r="A20" s="64"/>
      <c r="B20" s="60"/>
    </row>
    <row r="21" spans="1:2">
      <c r="A21" s="64"/>
      <c r="B21" s="60"/>
    </row>
    <row r="22" spans="1:2">
      <c r="A22" s="59"/>
      <c r="B22" s="60"/>
    </row>
    <row r="23" spans="1:2">
      <c r="A23" s="64"/>
      <c r="B23" s="60"/>
    </row>
    <row r="24" spans="1:2">
      <c r="A24" s="64"/>
      <c r="B24" s="60"/>
    </row>
    <row r="25" spans="1:2">
      <c r="A25" s="64"/>
      <c r="B25" s="60"/>
    </row>
    <row r="26" spans="1:2">
      <c r="A26" s="64"/>
      <c r="B26" s="60"/>
    </row>
    <row r="27" spans="1:2">
      <c r="A27" s="64"/>
      <c r="B27" s="60"/>
    </row>
    <row r="28" spans="1:2">
      <c r="A28" s="64"/>
      <c r="B28" s="60"/>
    </row>
    <row r="29" spans="1:2">
      <c r="A29" s="16"/>
      <c r="B29" s="17"/>
    </row>
    <row r="30" spans="1:2">
      <c r="A30" s="18" t="s">
        <v>669</v>
      </c>
      <c r="B30" s="22"/>
    </row>
    <row r="31" spans="1:2">
      <c r="A31" s="20"/>
      <c r="B31" s="21"/>
    </row>
    <row r="32" spans="1:2">
      <c r="A32" s="16"/>
      <c r="B32" s="22" t="s">
        <v>38</v>
      </c>
    </row>
    <row r="33" spans="1:2">
      <c r="A33" s="16"/>
      <c r="B33" s="21" t="s">
        <v>657</v>
      </c>
    </row>
    <row r="34" spans="1:2">
      <c r="A34" s="16"/>
    </row>
    <row r="35" spans="1:2">
      <c r="A35" s="16"/>
      <c r="B35" s="17"/>
    </row>
    <row r="36" spans="1:2">
      <c r="A36" s="16"/>
      <c r="B36" s="17"/>
    </row>
    <row r="37" spans="1:2">
      <c r="A37" s="16"/>
      <c r="B37" s="17"/>
    </row>
    <row r="38" spans="1:2">
      <c r="A38" s="16"/>
      <c r="B38" s="17"/>
    </row>
    <row r="39" spans="1:2">
      <c r="A39" s="16"/>
      <c r="B39" s="17"/>
    </row>
    <row r="40" spans="1:2">
      <c r="A40" s="16"/>
      <c r="B40" s="17"/>
    </row>
    <row r="41" spans="1:2">
      <c r="A41" s="16"/>
      <c r="B41" s="1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6"/>
      <c r="B46" s="17"/>
    </row>
    <row r="47" spans="1:2">
      <c r="A47" s="16"/>
      <c r="B47" s="17"/>
    </row>
    <row r="48" spans="1:2">
      <c r="A48" s="16"/>
      <c r="B48" s="17"/>
    </row>
    <row r="49" spans="1:2">
      <c r="A49" s="16"/>
      <c r="B49" s="17"/>
    </row>
    <row r="50" spans="1:2">
      <c r="A50" s="16"/>
      <c r="B50" s="17"/>
    </row>
    <row r="51" spans="1:2">
      <c r="A51" s="16"/>
      <c r="B51" s="17"/>
    </row>
    <row r="52" spans="1:2">
      <c r="A52" s="16"/>
      <c r="B52" s="17"/>
    </row>
    <row r="53" spans="1:2">
      <c r="A53" s="16"/>
      <c r="B53" s="17"/>
    </row>
    <row r="54" spans="1:2">
      <c r="A54" s="16"/>
      <c r="B54" s="17"/>
    </row>
    <row r="55" spans="1:2">
      <c r="A55" s="16"/>
      <c r="B55" s="17"/>
    </row>
    <row r="56" spans="1:2">
      <c r="A56" s="16"/>
      <c r="B56" s="17"/>
    </row>
    <row r="57" spans="1:2">
      <c r="A57" s="16"/>
      <c r="B57" s="17"/>
    </row>
    <row r="58" spans="1:2">
      <c r="A58" s="16"/>
      <c r="B58" s="17"/>
    </row>
    <row r="59" spans="1:2">
      <c r="A59" s="16"/>
      <c r="B59" s="17"/>
    </row>
    <row r="60" spans="1:2">
      <c r="A60" s="16"/>
      <c r="B60" s="17"/>
    </row>
    <row r="61" spans="1:2">
      <c r="A61" s="16"/>
      <c r="B61" s="17"/>
    </row>
    <row r="62" spans="1:2">
      <c r="A62" s="16"/>
      <c r="B62" s="17"/>
    </row>
    <row r="63" spans="1:2">
      <c r="A63" s="16"/>
      <c r="B63" s="17"/>
    </row>
    <row r="64" spans="1:2">
      <c r="A64" s="16"/>
      <c r="B64" s="17"/>
    </row>
    <row r="65" spans="1:2">
      <c r="A65" s="16"/>
      <c r="B65" s="17"/>
    </row>
    <row r="66" spans="1:2">
      <c r="A66" s="16"/>
      <c r="B66" s="17"/>
    </row>
    <row r="67" spans="1:2">
      <c r="A67" s="16"/>
      <c r="B67" s="17"/>
    </row>
    <row r="68" spans="1:2">
      <c r="A68" s="16"/>
      <c r="B68" s="17"/>
    </row>
    <row r="69" spans="1:2">
      <c r="A69" s="16"/>
      <c r="B69" s="17"/>
    </row>
    <row r="70" spans="1:2">
      <c r="A70" s="16"/>
      <c r="B70" s="17"/>
    </row>
    <row r="71" spans="1:2">
      <c r="A71" s="16"/>
      <c r="B71" s="17"/>
    </row>
    <row r="72" spans="1:2">
      <c r="A72" s="16"/>
      <c r="B72" s="17"/>
    </row>
    <row r="73" spans="1:2">
      <c r="A73" s="16"/>
      <c r="B73" s="17"/>
    </row>
    <row r="74" spans="1:2">
      <c r="A74" s="16"/>
      <c r="B74" s="17"/>
    </row>
    <row r="75" spans="1:2">
      <c r="A75" s="16"/>
      <c r="B75" s="17"/>
    </row>
    <row r="76" spans="1:2">
      <c r="A76" s="16"/>
      <c r="B76" s="17"/>
    </row>
    <row r="77" spans="1:2">
      <c r="A77" s="16"/>
      <c r="B77" s="17"/>
    </row>
    <row r="78" spans="1:2">
      <c r="A78" s="16"/>
      <c r="B78" s="17"/>
    </row>
    <row r="79" spans="1:2">
      <c r="A79" s="16"/>
      <c r="B79" s="17"/>
    </row>
    <row r="80" spans="1:2">
      <c r="A80" s="16"/>
      <c r="B80" s="17"/>
    </row>
    <row r="81" spans="1:2">
      <c r="A81" s="16"/>
      <c r="B81" s="17"/>
    </row>
    <row r="82" spans="1:2">
      <c r="A82" s="16"/>
      <c r="B82" s="17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OP 2017</vt:lpstr>
      <vt:lpstr>BU 2017</vt:lpstr>
      <vt:lpstr>BS 2017</vt:lpstr>
      <vt:lpstr>GT ind 2017</vt:lpstr>
      <vt:lpstr>GT dir 2017</vt:lpstr>
      <vt:lpstr>PK 2017</vt:lpstr>
      <vt:lpstr>ZB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2018-04-26T10:53:40Z</dcterms:modified>
</cp:coreProperties>
</file>